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ustomProperty4.bin" ContentType="application/vnd.openxmlformats-officedocument.spreadsheetml.customProperty"/>
  <Override PartName="/xl/comments1.xml" ContentType="application/vnd.openxmlformats-officedocument.spreadsheetml.comments+xml"/>
  <Override PartName="/xl/customProperty5.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Deckblatt" sheetId="5" r:id="rId1"/>
    <sheet name="User information" sheetId="6" r:id="rId2"/>
    <sheet name="Interface" sheetId="1" r:id="rId3"/>
    <sheet name="Formeln" sheetId="3" state="hidden" r:id="rId4"/>
    <sheet name="Datengrundlage" sheetId="2" state="hidden" r:id="rId5"/>
  </sheets>
  <externalReferences>
    <externalReference r:id="rId6"/>
  </externalReferences>
  <definedNames>
    <definedName name="_xlnm.Print_Area" localSheetId="0">[1]Deckblatt!$A$1:$H$53</definedName>
    <definedName name="hbhb">#REF!</definedName>
    <definedName name="kkkkkkk">#REF!</definedName>
    <definedName name="xlsHost_AlleLaender">#REF!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s>
  <calcPr calcId="162913" concurrentManualCount="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0" i="3" l="1"/>
  <c r="B49" i="3"/>
  <c r="D28" i="5" l="1"/>
  <c r="B28" i="5" l="1"/>
  <c r="B24" i="3" l="1"/>
  <c r="B25" i="3"/>
  <c r="B26" i="3"/>
  <c r="B27" i="3"/>
  <c r="B28" i="3"/>
  <c r="B29" i="3"/>
  <c r="B30" i="3"/>
  <c r="B31" i="3"/>
  <c r="B32" i="3"/>
  <c r="B23" i="3"/>
  <c r="C34" i="3"/>
  <c r="C35" i="3" l="1"/>
  <c r="E10" i="3" s="1"/>
  <c r="H7" i="3" l="1"/>
  <c r="M8" i="3"/>
  <c r="G10" i="3"/>
  <c r="L11" i="3"/>
  <c r="F13" i="3"/>
  <c r="C9" i="3"/>
  <c r="E6" i="3"/>
  <c r="C14" i="3"/>
  <c r="N12" i="3"/>
  <c r="D10" i="3"/>
  <c r="E7" i="3"/>
  <c r="E8" i="3"/>
  <c r="J9" i="3"/>
  <c r="D11" i="3"/>
  <c r="I12" i="3"/>
  <c r="N13" i="3"/>
  <c r="M6" i="3"/>
  <c r="H5" i="3"/>
  <c r="H14" i="3"/>
  <c r="I11" i="3"/>
  <c r="J8" i="3"/>
  <c r="G5" i="3"/>
  <c r="M14" i="3"/>
  <c r="L7" i="3"/>
  <c r="I8" i="3"/>
  <c r="F9" i="3"/>
  <c r="N9" i="3"/>
  <c r="K10" i="3"/>
  <c r="H11" i="3"/>
  <c r="E12" i="3"/>
  <c r="M12" i="3"/>
  <c r="J13" i="3"/>
  <c r="K14" i="3"/>
  <c r="F7" i="3"/>
  <c r="I6" i="3"/>
  <c r="L5" i="3"/>
  <c r="K4" i="3"/>
  <c r="G30" i="3" s="1"/>
  <c r="C6" i="3"/>
  <c r="K13" i="3"/>
  <c r="F12" i="3"/>
  <c r="L10" i="3"/>
  <c r="G9" i="3"/>
  <c r="M7" i="3"/>
  <c r="H6" i="3"/>
  <c r="D9" i="3"/>
  <c r="K8" i="3"/>
  <c r="G14" i="3"/>
  <c r="C5" i="3"/>
  <c r="C13" i="3"/>
  <c r="D7" i="3"/>
  <c r="K6" i="3"/>
  <c r="G6" i="3"/>
  <c r="N5" i="3"/>
  <c r="J5" i="3"/>
  <c r="D5" i="3"/>
  <c r="G4" i="3"/>
  <c r="G26" i="3" s="1"/>
  <c r="C10" i="3"/>
  <c r="L14" i="3"/>
  <c r="D14" i="3"/>
  <c r="G13" i="3"/>
  <c r="J12" i="3"/>
  <c r="M11" i="3"/>
  <c r="E11" i="3"/>
  <c r="H10" i="3"/>
  <c r="K9" i="3"/>
  <c r="N8" i="3"/>
  <c r="F8" i="3"/>
  <c r="I7" i="3"/>
  <c r="L6" i="3"/>
  <c r="D6" i="3"/>
  <c r="J4" i="3"/>
  <c r="G29" i="3" s="1"/>
  <c r="N11" i="3"/>
  <c r="M10" i="3"/>
  <c r="L13" i="3"/>
  <c r="F5" i="3"/>
  <c r="M4" i="3"/>
  <c r="G32" i="3" s="1"/>
  <c r="B42" i="3" s="1"/>
  <c r="B47" i="3" s="1"/>
  <c r="B51" i="3" s="1"/>
  <c r="I4" i="3"/>
  <c r="G28" i="3" s="1"/>
  <c r="E4" i="3"/>
  <c r="G24" i="3" s="1"/>
  <c r="C12" i="3"/>
  <c r="C8" i="3"/>
  <c r="N14" i="3"/>
  <c r="J14" i="3"/>
  <c r="F14" i="3"/>
  <c r="M13" i="3"/>
  <c r="I13" i="3"/>
  <c r="E13" i="3"/>
  <c r="L12" i="3"/>
  <c r="H12" i="3"/>
  <c r="D12" i="3"/>
  <c r="K11" i="3"/>
  <c r="G11" i="3"/>
  <c r="N10" i="3"/>
  <c r="J10" i="3"/>
  <c r="F10" i="3"/>
  <c r="M9" i="3"/>
  <c r="I9" i="3"/>
  <c r="E9" i="3"/>
  <c r="L8" i="3"/>
  <c r="H8" i="3"/>
  <c r="D8" i="3"/>
  <c r="K7" i="3"/>
  <c r="G7" i="3"/>
  <c r="N6" i="3"/>
  <c r="J6" i="3"/>
  <c r="F6" i="3"/>
  <c r="K5" i="3"/>
  <c r="N4" i="3"/>
  <c r="F4" i="3"/>
  <c r="G25" i="3" s="1"/>
  <c r="I10" i="3"/>
  <c r="H13" i="3"/>
  <c r="H9" i="3"/>
  <c r="J7" i="3"/>
  <c r="D13" i="3"/>
  <c r="D4" i="3"/>
  <c r="G23" i="3" s="1"/>
  <c r="M5" i="3"/>
  <c r="I5" i="3"/>
  <c r="E5" i="3"/>
  <c r="L4" i="3"/>
  <c r="G31" i="3" s="1"/>
  <c r="H4" i="3"/>
  <c r="G27" i="3" s="1"/>
  <c r="G8" i="3"/>
  <c r="L9" i="3"/>
  <c r="F11" i="3"/>
  <c r="K12" i="3"/>
  <c r="E14" i="3"/>
  <c r="C11" i="3"/>
  <c r="C7" i="3"/>
  <c r="J11" i="3"/>
  <c r="G12" i="3"/>
  <c r="N7" i="3"/>
  <c r="I14" i="3"/>
  <c r="B27" i="5" l="1"/>
  <c r="B40" i="3"/>
  <c r="A8" i="6" s="1"/>
  <c r="G35" i="3"/>
  <c r="G56" i="3" l="1"/>
  <c r="G58" i="3"/>
  <c r="G60" i="3"/>
  <c r="G62" i="3"/>
  <c r="G64" i="3"/>
  <c r="G57" i="3"/>
  <c r="G59" i="3"/>
  <c r="G61" i="3"/>
  <c r="G63" i="3"/>
  <c r="H63" i="3" s="1"/>
  <c r="G55" i="3"/>
  <c r="L7" i="1"/>
  <c r="L4" i="1"/>
  <c r="L8" i="1"/>
  <c r="L6" i="1"/>
  <c r="L3" i="1"/>
  <c r="L12" i="1"/>
  <c r="L11" i="1"/>
  <c r="L9" i="1"/>
  <c r="L10" i="1"/>
  <c r="L5" i="1"/>
  <c r="H59" i="3" l="1"/>
  <c r="K7" i="1" s="1"/>
  <c r="H60" i="3"/>
  <c r="K8" i="1" s="1"/>
  <c r="H56" i="3"/>
  <c r="K4" i="1" s="1"/>
  <c r="H55" i="3"/>
  <c r="K3" i="1" s="1"/>
  <c r="H61" i="3"/>
  <c r="K9" i="1" s="1"/>
  <c r="H57" i="3"/>
  <c r="K5" i="1" s="1"/>
  <c r="H62" i="3"/>
  <c r="K10" i="1" s="1"/>
  <c r="H58" i="3"/>
  <c r="K6" i="1" s="1"/>
  <c r="H64" i="3"/>
  <c r="K12" i="1" s="1"/>
  <c r="K11" i="1"/>
</calcChain>
</file>

<file path=xl/comments1.xml><?xml version="1.0" encoding="utf-8"?>
<comments xmlns="http://schemas.openxmlformats.org/spreadsheetml/2006/main">
  <authors>
    <author>Autor</author>
  </authors>
  <commentList>
    <comment ref="B188" authorId="0" shapeId="0">
      <text>
        <r>
          <rPr>
            <b/>
            <sz val="9"/>
            <color indexed="81"/>
            <rFont val="Tahoma"/>
            <family val="2"/>
          </rPr>
          <t>Autor:</t>
        </r>
        <r>
          <rPr>
            <sz val="9"/>
            <color indexed="81"/>
            <rFont val="Tahoma"/>
            <family val="2"/>
          </rPr>
          <t xml:space="preserve">
Westsahara wird ab Jan. 2018 separat erfasst. 
Land: 203</t>
        </r>
      </text>
    </comment>
  </commentList>
</comments>
</file>

<file path=xl/sharedStrings.xml><?xml version="1.0" encoding="utf-8"?>
<sst xmlns="http://schemas.openxmlformats.org/spreadsheetml/2006/main" count="2168" uniqueCount="540">
  <si>
    <t>CG</t>
  </si>
  <si>
    <t>DG</t>
  </si>
  <si>
    <t>CS</t>
  </si>
  <si>
    <t>DS</t>
  </si>
  <si>
    <t>CIN1</t>
  </si>
  <si>
    <t>DIN1</t>
  </si>
  <si>
    <t>CIN2</t>
  </si>
  <si>
    <t>DIN2</t>
  </si>
  <si>
    <t>CCA</t>
  </si>
  <si>
    <t>DCA</t>
  </si>
  <si>
    <t>FR</t>
  </si>
  <si>
    <t>NL</t>
  </si>
  <si>
    <t>US</t>
  </si>
  <si>
    <t>LU</t>
  </si>
  <si>
    <t>GB</t>
  </si>
  <si>
    <t>CN</t>
  </si>
  <si>
    <t>BE</t>
  </si>
  <si>
    <t>CH</t>
  </si>
  <si>
    <t>IT</t>
  </si>
  <si>
    <t>AT</t>
  </si>
  <si>
    <t>BM</t>
  </si>
  <si>
    <t>RU</t>
  </si>
  <si>
    <t>JP</t>
  </si>
  <si>
    <t>ES</t>
  </si>
  <si>
    <t>PL</t>
  </si>
  <si>
    <t>IE</t>
  </si>
  <si>
    <t>CZ</t>
  </si>
  <si>
    <t>ABSCHNITT TOP 10 LISTE ENDE</t>
  </si>
  <si>
    <t>----------------------------------------------------------------------------------------------------------------------------------------------------------------------------------------------------------------------------</t>
  </si>
  <si>
    <t>ABSCHNITT GRAFIK</t>
  </si>
  <si>
    <t>China</t>
  </si>
  <si>
    <t>GC</t>
  </si>
  <si>
    <t>GD</t>
  </si>
  <si>
    <t>SC</t>
  </si>
  <si>
    <t>SD</t>
  </si>
  <si>
    <t>IN1C</t>
  </si>
  <si>
    <t>IN1D</t>
  </si>
  <si>
    <t>Bermuda</t>
  </si>
  <si>
    <t>IN2C</t>
  </si>
  <si>
    <t>IN2D</t>
  </si>
  <si>
    <t>CAC</t>
  </si>
  <si>
    <t>CAD</t>
  </si>
  <si>
    <t>Position</t>
  </si>
  <si>
    <t>ABSCHNITT GRAFIK ENDE</t>
  </si>
  <si>
    <t>ABSCHNITT CODIERUNG</t>
  </si>
  <si>
    <t>Merken für morgen:</t>
  </si>
  <si>
    <t>Eindeutige Nummer Spalte E und I für Bereich.Verschieben Multiplikator, wie genau schauen mithilfe IE´s</t>
  </si>
  <si>
    <t>General information</t>
  </si>
  <si>
    <t>Graph</t>
  </si>
  <si>
    <t>Table</t>
  </si>
  <si>
    <t>The table is generated from all three tabs and shows the top 10 of the selected year of the selected direction and position. The turnover is also indicated. It can happen that ranks remain unoccupied due to locked values. In this case, a dot is displayed in the column Turnover, the country remains empty.</t>
  </si>
  <si>
    <r>
      <t xml:space="preserve">TOP 10 countries by balance position
</t>
    </r>
    <r>
      <rPr>
        <b/>
        <sz val="14"/>
        <rFont val="Calibri"/>
        <family val="2"/>
        <scheme val="minor"/>
      </rPr>
      <t/>
    </r>
  </si>
  <si>
    <t>Country</t>
  </si>
  <si>
    <t>Rank</t>
  </si>
  <si>
    <t>Year</t>
  </si>
  <si>
    <t>Direction</t>
  </si>
  <si>
    <t>Goods Receipts</t>
  </si>
  <si>
    <t>Goods Expenditures</t>
  </si>
  <si>
    <t>Services Receipts</t>
  </si>
  <si>
    <t>Services Expenditures</t>
  </si>
  <si>
    <t>Primary income Receipts</t>
  </si>
  <si>
    <t>Primary income Expenditures</t>
  </si>
  <si>
    <t>Secondary income Receipts</t>
  </si>
  <si>
    <t>Secondary income Expenditures</t>
  </si>
  <si>
    <t>Current account Receipts</t>
  </si>
  <si>
    <t>Current account Expenditures</t>
  </si>
  <si>
    <t>United States</t>
  </si>
  <si>
    <t>France</t>
  </si>
  <si>
    <t>Netherlands</t>
  </si>
  <si>
    <t>Italy</t>
  </si>
  <si>
    <t>Poland</t>
  </si>
  <si>
    <t>United Kingdom</t>
  </si>
  <si>
    <t>Austria</t>
  </si>
  <si>
    <t>Switzerland</t>
  </si>
  <si>
    <t>Belgium</t>
  </si>
  <si>
    <t>Czechia</t>
  </si>
  <si>
    <t>Luxembourg</t>
  </si>
  <si>
    <t>Ireland</t>
  </si>
  <si>
    <t>Spain</t>
  </si>
  <si>
    <t>Receipts</t>
  </si>
  <si>
    <t>Current account</t>
  </si>
  <si>
    <t>Expenditures</t>
  </si>
  <si>
    <t>Goods</t>
  </si>
  <si>
    <t>Services</t>
  </si>
  <si>
    <t>Primary income</t>
  </si>
  <si>
    <t>Secondary income</t>
  </si>
  <si>
    <t>Menu</t>
  </si>
  <si>
    <t>. No data points are visible for locked values. However, if locked values lie in the middle of the time series, a connecting line is still drawn between the free values before and after them. If the most current value is locked, the complete time series is omitted due to secrecy regulations.</t>
  </si>
  <si>
    <t xml:space="preserve">The graph shows how the top 10 of </t>
  </si>
  <si>
    <t xml:space="preserve"> with the selected direction and position have changed in rank over the last ten years. This does not include the "Year" tab, as it already shows a progression over time. It is possible that in some years ranks are not filled, because this is a country outside the top 10 </t>
  </si>
  <si>
    <t xml:space="preserve">Top 10 countries </t>
  </si>
  <si>
    <t xml:space="preserve"> by </t>
  </si>
  <si>
    <t>.   Data unknown, not to be published or not meaningful</t>
  </si>
  <si>
    <t>-   Nil</t>
  </si>
  <si>
    <t>/   No data because the numerical value is not sufficiently reliable</t>
  </si>
  <si>
    <t>Abbreviations and symbols:</t>
  </si>
  <si>
    <t>AD</t>
  </si>
  <si>
    <t>Andorra</t>
  </si>
  <si>
    <t>AE</t>
  </si>
  <si>
    <t>United Arab Emirates</t>
  </si>
  <si>
    <t>AF</t>
  </si>
  <si>
    <t>Afghanistan</t>
  </si>
  <si>
    <t>AG</t>
  </si>
  <si>
    <t>Antigua and Barbuda</t>
  </si>
  <si>
    <t>AI</t>
  </si>
  <si>
    <t>Anguilla</t>
  </si>
  <si>
    <t>AL</t>
  </si>
  <si>
    <t>Albania</t>
  </si>
  <si>
    <t>AM</t>
  </si>
  <si>
    <t>Armenia</t>
  </si>
  <si>
    <t>AN</t>
  </si>
  <si>
    <t>Netherlands Antilles</t>
  </si>
  <si>
    <t>AO</t>
  </si>
  <si>
    <t>Angola</t>
  </si>
  <si>
    <t>AQ</t>
  </si>
  <si>
    <t>Antarctica</t>
  </si>
  <si>
    <t>AR</t>
  </si>
  <si>
    <t>Argentina</t>
  </si>
  <si>
    <t>AS</t>
  </si>
  <si>
    <t>American Samoa</t>
  </si>
  <si>
    <t>AU</t>
  </si>
  <si>
    <t>Australia</t>
  </si>
  <si>
    <t>AW</t>
  </si>
  <si>
    <t>Aruba</t>
  </si>
  <si>
    <t>AZ</t>
  </si>
  <si>
    <t>Azerbaijan</t>
  </si>
  <si>
    <t>BA</t>
  </si>
  <si>
    <t>Bosnia and Herzegovina</t>
  </si>
  <si>
    <t>BB</t>
  </si>
  <si>
    <t>Barbados</t>
  </si>
  <si>
    <t>BD</t>
  </si>
  <si>
    <t>Bangladesh</t>
  </si>
  <si>
    <t>BF</t>
  </si>
  <si>
    <t>Burkina Faso</t>
  </si>
  <si>
    <t>BG</t>
  </si>
  <si>
    <t>Bulgaria</t>
  </si>
  <si>
    <t>BH</t>
  </si>
  <si>
    <t>Bahrain</t>
  </si>
  <si>
    <t>BI</t>
  </si>
  <si>
    <t>Burundi</t>
  </si>
  <si>
    <t>BJ</t>
  </si>
  <si>
    <t>Benin</t>
  </si>
  <si>
    <t>BN</t>
  </si>
  <si>
    <t>Brunei Darussalam</t>
  </si>
  <si>
    <t>BO</t>
  </si>
  <si>
    <t>Bolivia</t>
  </si>
  <si>
    <t>BQ</t>
  </si>
  <si>
    <t>Bonaire, St Eustatius and Saba</t>
  </si>
  <si>
    <t>BR</t>
  </si>
  <si>
    <t>Brazil</t>
  </si>
  <si>
    <t>BS</t>
  </si>
  <si>
    <t>Bahamas</t>
  </si>
  <si>
    <t>BT</t>
  </si>
  <si>
    <t>Bhutan</t>
  </si>
  <si>
    <t>BV</t>
  </si>
  <si>
    <t>Bouvet Island</t>
  </si>
  <si>
    <t>BW</t>
  </si>
  <si>
    <t>Botswana</t>
  </si>
  <si>
    <t>BY</t>
  </si>
  <si>
    <t>Belarus</t>
  </si>
  <si>
    <t>BZ</t>
  </si>
  <si>
    <t>Belize</t>
  </si>
  <si>
    <t>CA</t>
  </si>
  <si>
    <t>Canada</t>
  </si>
  <si>
    <t>CC</t>
  </si>
  <si>
    <t>Cocos Islands (Keeling Islands)</t>
  </si>
  <si>
    <t>CD</t>
  </si>
  <si>
    <t>Congo (Democratic Republic of)</t>
  </si>
  <si>
    <t>CF</t>
  </si>
  <si>
    <t>Central African Republic</t>
  </si>
  <si>
    <t>Congo (Republic of)</t>
  </si>
  <si>
    <t>CI</t>
  </si>
  <si>
    <t>Côte d'Ivoire</t>
  </si>
  <si>
    <t>CK</t>
  </si>
  <si>
    <t>Cook Islands</t>
  </si>
  <si>
    <t>CL</t>
  </si>
  <si>
    <t>Chile</t>
  </si>
  <si>
    <t>CM</t>
  </si>
  <si>
    <t>Cameroon</t>
  </si>
  <si>
    <t>CO</t>
  </si>
  <si>
    <t>Colombia</t>
  </si>
  <si>
    <t>CR</t>
  </si>
  <si>
    <t>Costa Rica</t>
  </si>
  <si>
    <t>Serbia (incl. Kosovo) and Montenegro</t>
  </si>
  <si>
    <t>CSH</t>
  </si>
  <si>
    <t>Czechoslovakia (1971-1992)</t>
  </si>
  <si>
    <t>CU</t>
  </si>
  <si>
    <t>Cuba</t>
  </si>
  <si>
    <t>CV</t>
  </si>
  <si>
    <t>Cape Verde</t>
  </si>
  <si>
    <t>CW</t>
  </si>
  <si>
    <t>Curaçaо</t>
  </si>
  <si>
    <t>CX</t>
  </si>
  <si>
    <t>Christmas Island</t>
  </si>
  <si>
    <t>CY</t>
  </si>
  <si>
    <t>Cyprus</t>
  </si>
  <si>
    <t>DJ</t>
  </si>
  <si>
    <t>Djibouti</t>
  </si>
  <si>
    <t>DK</t>
  </si>
  <si>
    <t>Denmark</t>
  </si>
  <si>
    <t>DM</t>
  </si>
  <si>
    <t>Dominica</t>
  </si>
  <si>
    <t>DO</t>
  </si>
  <si>
    <t>Dominican Republic</t>
  </si>
  <si>
    <t>DZ</t>
  </si>
  <si>
    <t>Algeria</t>
  </si>
  <si>
    <t>EC</t>
  </si>
  <si>
    <t>Ecuador</t>
  </si>
  <si>
    <t>EE</t>
  </si>
  <si>
    <t>Estonia</t>
  </si>
  <si>
    <t>EG</t>
  </si>
  <si>
    <t>Egypt</t>
  </si>
  <si>
    <t>ER</t>
  </si>
  <si>
    <t>Eritrea</t>
  </si>
  <si>
    <t>ET</t>
  </si>
  <si>
    <t>Ethiopia</t>
  </si>
  <si>
    <t>FI</t>
  </si>
  <si>
    <t>Finland</t>
  </si>
  <si>
    <t>FJ</t>
  </si>
  <si>
    <t>Fiji</t>
  </si>
  <si>
    <t>FK</t>
  </si>
  <si>
    <t>Falkland Islands (Islas Malvinas)</t>
  </si>
  <si>
    <t>FM</t>
  </si>
  <si>
    <t>Micronesia</t>
  </si>
  <si>
    <t>FO</t>
  </si>
  <si>
    <t>Faroe Islands</t>
  </si>
  <si>
    <t>GA</t>
  </si>
  <si>
    <t>Gabon</t>
  </si>
  <si>
    <t>Grenada</t>
  </si>
  <si>
    <t>GE</t>
  </si>
  <si>
    <t>Georgia</t>
  </si>
  <si>
    <t>GG</t>
  </si>
  <si>
    <t>Guernsey</t>
  </si>
  <si>
    <t>GH</t>
  </si>
  <si>
    <t>Ghana</t>
  </si>
  <si>
    <t>GI</t>
  </si>
  <si>
    <t>Gibraltar</t>
  </si>
  <si>
    <t>GL</t>
  </si>
  <si>
    <t>Greenland</t>
  </si>
  <si>
    <t>GM</t>
  </si>
  <si>
    <t>Gambia</t>
  </si>
  <si>
    <t>GN</t>
  </si>
  <si>
    <t>Guinea</t>
  </si>
  <si>
    <t>GQ</t>
  </si>
  <si>
    <t>Equatorial Guinea</t>
  </si>
  <si>
    <t>GR</t>
  </si>
  <si>
    <t>Greece</t>
  </si>
  <si>
    <t>GS</t>
  </si>
  <si>
    <t>South Georgia and South Sandwich Islands</t>
  </si>
  <si>
    <t>GT</t>
  </si>
  <si>
    <t>Guatemala</t>
  </si>
  <si>
    <t>GU</t>
  </si>
  <si>
    <t>Guam</t>
  </si>
  <si>
    <t>GW</t>
  </si>
  <si>
    <t>Guinea-Bissau</t>
  </si>
  <si>
    <t>GY</t>
  </si>
  <si>
    <t>Guyana</t>
  </si>
  <si>
    <t>HK</t>
  </si>
  <si>
    <t>Hong Kong</t>
  </si>
  <si>
    <t>HM</t>
  </si>
  <si>
    <t>Heard Island and the McDonald Islands</t>
  </si>
  <si>
    <t>HN</t>
  </si>
  <si>
    <t>Honduras</t>
  </si>
  <si>
    <t>HR</t>
  </si>
  <si>
    <t>Croatia</t>
  </si>
  <si>
    <t>HT</t>
  </si>
  <si>
    <t>Haiti</t>
  </si>
  <si>
    <t>HU</t>
  </si>
  <si>
    <t>Hungary</t>
  </si>
  <si>
    <t>ID</t>
  </si>
  <si>
    <t>Indonesia</t>
  </si>
  <si>
    <t>IL</t>
  </si>
  <si>
    <t>Israel</t>
  </si>
  <si>
    <t>IM</t>
  </si>
  <si>
    <t>Isle of Man</t>
  </si>
  <si>
    <t>IN</t>
  </si>
  <si>
    <t>India</t>
  </si>
  <si>
    <t>IO</t>
  </si>
  <si>
    <t>British Indian Ocean Territory</t>
  </si>
  <si>
    <t>IQ</t>
  </si>
  <si>
    <t>Iraq</t>
  </si>
  <si>
    <t>IR</t>
  </si>
  <si>
    <t>Iran</t>
  </si>
  <si>
    <t>IS</t>
  </si>
  <si>
    <t>Iceland</t>
  </si>
  <si>
    <t>JE</t>
  </si>
  <si>
    <t>Jersey</t>
  </si>
  <si>
    <t>JM</t>
  </si>
  <si>
    <t>Jamaica</t>
  </si>
  <si>
    <t>JO</t>
  </si>
  <si>
    <t>Jordan</t>
  </si>
  <si>
    <t>Japan</t>
  </si>
  <si>
    <t>KE</t>
  </si>
  <si>
    <t>Kenya</t>
  </si>
  <si>
    <t>KG</t>
  </si>
  <si>
    <t>Kyrgyzstan</t>
  </si>
  <si>
    <t>KH</t>
  </si>
  <si>
    <t>Cambodia</t>
  </si>
  <si>
    <t>KI</t>
  </si>
  <si>
    <t>Kiribati</t>
  </si>
  <si>
    <t>KM</t>
  </si>
  <si>
    <t>Comoros</t>
  </si>
  <si>
    <t>KN</t>
  </si>
  <si>
    <t>St Kitts and Nevis</t>
  </si>
  <si>
    <t>KP</t>
  </si>
  <si>
    <t>Korea (People's Demokratic Republic of)</t>
  </si>
  <si>
    <t>KR</t>
  </si>
  <si>
    <t>Korea (Republic of)</t>
  </si>
  <si>
    <t>KW</t>
  </si>
  <si>
    <t>Kuwait</t>
  </si>
  <si>
    <t>KY</t>
  </si>
  <si>
    <t>Cayman Islands</t>
  </si>
  <si>
    <t>KZ</t>
  </si>
  <si>
    <t>Kazakhstan</t>
  </si>
  <si>
    <t>LA</t>
  </si>
  <si>
    <t>Lao</t>
  </si>
  <si>
    <t>LB</t>
  </si>
  <si>
    <t>Lebanon</t>
  </si>
  <si>
    <t>LC</t>
  </si>
  <si>
    <t>St Lucia</t>
  </si>
  <si>
    <t>LI</t>
  </si>
  <si>
    <t>Liechtenstein</t>
  </si>
  <si>
    <t>LK</t>
  </si>
  <si>
    <t>Sri Lanka</t>
  </si>
  <si>
    <t>LR</t>
  </si>
  <si>
    <t>Liberia</t>
  </si>
  <si>
    <t>LS</t>
  </si>
  <si>
    <t>Lesotho</t>
  </si>
  <si>
    <t>LT</t>
  </si>
  <si>
    <t>Lithuania</t>
  </si>
  <si>
    <t>LV</t>
  </si>
  <si>
    <t>Latvia</t>
  </si>
  <si>
    <t>LY</t>
  </si>
  <si>
    <t>Libya</t>
  </si>
  <si>
    <t>MA</t>
  </si>
  <si>
    <t>Morocco</t>
  </si>
  <si>
    <t>MD</t>
  </si>
  <si>
    <t>Moldova</t>
  </si>
  <si>
    <t>ME</t>
  </si>
  <si>
    <t>Montenegro</t>
  </si>
  <si>
    <t>MG</t>
  </si>
  <si>
    <t>Madagascar</t>
  </si>
  <si>
    <t>MH</t>
  </si>
  <si>
    <t>Marshall Islands</t>
  </si>
  <si>
    <t>MK</t>
  </si>
  <si>
    <t>North Macedonia</t>
  </si>
  <si>
    <t>ML</t>
  </si>
  <si>
    <t>Mali</t>
  </si>
  <si>
    <t>MM</t>
  </si>
  <si>
    <t>Myanmar</t>
  </si>
  <si>
    <t>MN</t>
  </si>
  <si>
    <t>Mongolia</t>
  </si>
  <si>
    <t>MO</t>
  </si>
  <si>
    <t>Macao</t>
  </si>
  <si>
    <t>MP</t>
  </si>
  <si>
    <t>Northern Mariana Islands</t>
  </si>
  <si>
    <t>MR</t>
  </si>
  <si>
    <t>Mauretania</t>
  </si>
  <si>
    <t>MS</t>
  </si>
  <si>
    <t>Montserrat</t>
  </si>
  <si>
    <t>MT</t>
  </si>
  <si>
    <t>Malta</t>
  </si>
  <si>
    <t>MU</t>
  </si>
  <si>
    <t>Mauritius</t>
  </si>
  <si>
    <t>MV</t>
  </si>
  <si>
    <t>Maledives</t>
  </si>
  <si>
    <t>MW</t>
  </si>
  <si>
    <t>Malawi</t>
  </si>
  <si>
    <t>MX</t>
  </si>
  <si>
    <t>Mexico</t>
  </si>
  <si>
    <t>MY</t>
  </si>
  <si>
    <t>Malaysia</t>
  </si>
  <si>
    <t>MZ</t>
  </si>
  <si>
    <t>Mozambique</t>
  </si>
  <si>
    <t>NA</t>
  </si>
  <si>
    <t>Namibia</t>
  </si>
  <si>
    <t>NC</t>
  </si>
  <si>
    <t>New Caledonia</t>
  </si>
  <si>
    <t>NE</t>
  </si>
  <si>
    <t>Niger</t>
  </si>
  <si>
    <t>NF</t>
  </si>
  <si>
    <t>Norfolk Island</t>
  </si>
  <si>
    <t>NG</t>
  </si>
  <si>
    <t>Nigeria</t>
  </si>
  <si>
    <t>NI</t>
  </si>
  <si>
    <t>Nicaragua</t>
  </si>
  <si>
    <t>NO</t>
  </si>
  <si>
    <t>Norway</t>
  </si>
  <si>
    <t>NP</t>
  </si>
  <si>
    <t>Nepal</t>
  </si>
  <si>
    <t>NR</t>
  </si>
  <si>
    <t>Nauru</t>
  </si>
  <si>
    <t>NU</t>
  </si>
  <si>
    <t>Niue</t>
  </si>
  <si>
    <t>NZ</t>
  </si>
  <si>
    <t>New Zealand</t>
  </si>
  <si>
    <t>OM</t>
  </si>
  <si>
    <t>Oman</t>
  </si>
  <si>
    <t>PA</t>
  </si>
  <si>
    <t>Panama</t>
  </si>
  <si>
    <t>PE</t>
  </si>
  <si>
    <t>Peru</t>
  </si>
  <si>
    <t>PF</t>
  </si>
  <si>
    <t>French Polynesia</t>
  </si>
  <si>
    <t>PG</t>
  </si>
  <si>
    <t>Papua New Guinea</t>
  </si>
  <si>
    <t>PH</t>
  </si>
  <si>
    <t>Philippines</t>
  </si>
  <si>
    <t>PK</t>
  </si>
  <si>
    <t>Pakistan</t>
  </si>
  <si>
    <t>PN</t>
  </si>
  <si>
    <t>Pitcairn Islands</t>
  </si>
  <si>
    <t>PS</t>
  </si>
  <si>
    <t>Palestinian Territory</t>
  </si>
  <si>
    <t>PT</t>
  </si>
  <si>
    <t>Portugal</t>
  </si>
  <si>
    <t>PW</t>
  </si>
  <si>
    <t>Palau</t>
  </si>
  <si>
    <t>PY</t>
  </si>
  <si>
    <t>Paraguay</t>
  </si>
  <si>
    <t>QA</t>
  </si>
  <si>
    <t>Qatar</t>
  </si>
  <si>
    <t>RO</t>
  </si>
  <si>
    <t>Romania</t>
  </si>
  <si>
    <t>RS</t>
  </si>
  <si>
    <t>Serbia (incl. Kosovo)</t>
  </si>
  <si>
    <t>Russian Federation</t>
  </si>
  <si>
    <t>RW</t>
  </si>
  <si>
    <t>Rwanda</t>
  </si>
  <si>
    <t>SA</t>
  </si>
  <si>
    <t>Saudi Arabia</t>
  </si>
  <si>
    <t>SB</t>
  </si>
  <si>
    <t>Solomon Islands</t>
  </si>
  <si>
    <t>Seychelles</t>
  </si>
  <si>
    <t>Sudan</t>
  </si>
  <si>
    <t>SE</t>
  </si>
  <si>
    <t>Sweden</t>
  </si>
  <si>
    <t>SG</t>
  </si>
  <si>
    <t>Singapore</t>
  </si>
  <si>
    <t>SH</t>
  </si>
  <si>
    <t>St Helena, Ascension and Tristan da Cunha</t>
  </si>
  <si>
    <t>SI</t>
  </si>
  <si>
    <t>Slovenia</t>
  </si>
  <si>
    <t>SK</t>
  </si>
  <si>
    <t>Slovakia</t>
  </si>
  <si>
    <t>SL</t>
  </si>
  <si>
    <t>Sierra Leone</t>
  </si>
  <si>
    <t>SM</t>
  </si>
  <si>
    <t>San Marino</t>
  </si>
  <si>
    <t>SN</t>
  </si>
  <si>
    <t>Senegal</t>
  </si>
  <si>
    <t>SO</t>
  </si>
  <si>
    <t>Somalia</t>
  </si>
  <si>
    <t>SR</t>
  </si>
  <si>
    <t>Suriname</t>
  </si>
  <si>
    <t>SS</t>
  </si>
  <si>
    <t>South Sudan</t>
  </si>
  <si>
    <t>ST</t>
  </si>
  <si>
    <t>Sao Tome and Principe</t>
  </si>
  <si>
    <t>SUH</t>
  </si>
  <si>
    <t>Soviet Union (1971-1992)</t>
  </si>
  <si>
    <t>SV</t>
  </si>
  <si>
    <t>El Salvador</t>
  </si>
  <si>
    <t>SX</t>
  </si>
  <si>
    <t>Sint Maarten (Dutch part)</t>
  </si>
  <si>
    <t>SY</t>
  </si>
  <si>
    <t>Syrian</t>
  </si>
  <si>
    <t>SZ</t>
  </si>
  <si>
    <t>Eswatini</t>
  </si>
  <si>
    <t>TC</t>
  </si>
  <si>
    <t>Turks and Caicos Islands</t>
  </si>
  <si>
    <t>TD</t>
  </si>
  <si>
    <t>Chad</t>
  </si>
  <si>
    <t>TF</t>
  </si>
  <si>
    <t>French Southern Territories</t>
  </si>
  <si>
    <t>TG</t>
  </si>
  <si>
    <t>Togo</t>
  </si>
  <si>
    <t>TH</t>
  </si>
  <si>
    <t>Thailand</t>
  </si>
  <si>
    <t>TJ</t>
  </si>
  <si>
    <t>Tajikistan</t>
  </si>
  <si>
    <t>TK</t>
  </si>
  <si>
    <t>Tokelau</t>
  </si>
  <si>
    <t>TL</t>
  </si>
  <si>
    <t>Timor-Leste</t>
  </si>
  <si>
    <t>TM</t>
  </si>
  <si>
    <t>Turkmenistan</t>
  </si>
  <si>
    <t>TN</t>
  </si>
  <si>
    <t>Tunisia</t>
  </si>
  <si>
    <t>TO</t>
  </si>
  <si>
    <t>Tonga</t>
  </si>
  <si>
    <t>TR</t>
  </si>
  <si>
    <t>Turkey</t>
  </si>
  <si>
    <t>TT</t>
  </si>
  <si>
    <t>Trinidad and Tobago</t>
  </si>
  <si>
    <t>TV</t>
  </si>
  <si>
    <t>Tuvalu</t>
  </si>
  <si>
    <t>TW</t>
  </si>
  <si>
    <t>Taiwan</t>
  </si>
  <si>
    <t>TZ</t>
  </si>
  <si>
    <t>Tanzania</t>
  </si>
  <si>
    <t>UA</t>
  </si>
  <si>
    <t>Ukraine</t>
  </si>
  <si>
    <t>UG</t>
  </si>
  <si>
    <t>Uganda</t>
  </si>
  <si>
    <t>UM</t>
  </si>
  <si>
    <t>United States Minor Outlying Islands</t>
  </si>
  <si>
    <t>UY</t>
  </si>
  <si>
    <t>Uruguay</t>
  </si>
  <si>
    <t>UZ</t>
  </si>
  <si>
    <t>Uzbekistan</t>
  </si>
  <si>
    <t>VA</t>
  </si>
  <si>
    <t>Holy See (Vatican)</t>
  </si>
  <si>
    <t>VC</t>
  </si>
  <si>
    <t>St Vincent and the Grenadines</t>
  </si>
  <si>
    <t>VE</t>
  </si>
  <si>
    <t>Venezuela</t>
  </si>
  <si>
    <t>VG</t>
  </si>
  <si>
    <t>British Virgin Islands</t>
  </si>
  <si>
    <t>VI</t>
  </si>
  <si>
    <t>United States Virgin Islands</t>
  </si>
  <si>
    <t>VN</t>
  </si>
  <si>
    <t>Viet Nam</t>
  </si>
  <si>
    <t>VU</t>
  </si>
  <si>
    <t>Vanuatu</t>
  </si>
  <si>
    <t>WF</t>
  </si>
  <si>
    <t>Wallis and Futuna</t>
  </si>
  <si>
    <t>WS</t>
  </si>
  <si>
    <t>Samoa</t>
  </si>
  <si>
    <t>YE</t>
  </si>
  <si>
    <t>Yemen</t>
  </si>
  <si>
    <t>ZA</t>
  </si>
  <si>
    <t>South Africa</t>
  </si>
  <si>
    <t>ZM</t>
  </si>
  <si>
    <t>Zambia</t>
  </si>
  <si>
    <t>ZW</t>
  </si>
  <si>
    <t>Zimbabwe</t>
  </si>
  <si>
    <t>Revenue (in € million)</t>
  </si>
  <si>
    <t>Land 2024</t>
  </si>
  <si>
    <t xml:space="preserve">This excel file shows the top 10 countries of the last ten years, sorted by current account turnover and its sub-items. You have the possibility to display the desired data using the drop-down menu. Under the Direction tab, the Revenue and Expenditure pages can be selected. Under the tab Position the superposition "Current account" can be selected, but also the subpositions "Goods", "Services", "Primary income" and "Secondary income". The year can also be determined, but this is only relevant for the table, not for the graph.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</si>
</sst>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yyyy"/>
    <numFmt numFmtId="165" formatCode="mmmm\ yyyy"/>
    <numFmt numFmtId="166" formatCode="dd/mm/yyyy;@"/>
    <numFmt numFmtId="167" formatCode="#\ ##0"/>
  </numFmts>
  <fonts count="12" x14ac:knownFonts="1">
    <font>
      <sz val="11"/>
      <color theme="1"/>
      <name val="Calibri"/>
      <family val="2"/>
      <scheme val="minor"/>
    </font>
    <font>
      <sz val="8"/>
      <color theme="1"/>
      <name val="Arial"/>
      <family val="2"/>
    </font>
    <font>
      <sz val="11"/>
      <color theme="1"/>
      <name val="Calibri"/>
      <family val="2"/>
      <scheme val="minor"/>
    </font>
    <font>
      <b/>
      <sz val="12"/>
      <color theme="1"/>
      <name val="Calibri"/>
      <family val="2"/>
      <scheme val="minor"/>
    </font>
    <font>
      <sz val="12"/>
      <color theme="1"/>
      <name val="Calibri"/>
      <family val="2"/>
      <scheme val="minor"/>
    </font>
    <font>
      <b/>
      <sz val="18"/>
      <name val="Calibri"/>
      <family val="2"/>
      <scheme val="minor"/>
    </font>
    <font>
      <b/>
      <sz val="14"/>
      <name val="Calibri"/>
      <family val="2"/>
      <scheme val="minor"/>
    </font>
    <font>
      <sz val="16"/>
      <name val="Calibri"/>
      <family val="2"/>
      <scheme val="minor"/>
    </font>
    <font>
      <sz val="14"/>
      <color theme="1"/>
      <name val="Calibri"/>
      <family val="2"/>
      <scheme val="minor"/>
    </font>
    <font>
      <b/>
      <sz val="9"/>
      <color indexed="81"/>
      <name val="Tahoma"/>
      <family val="2"/>
    </font>
    <font>
      <sz val="9"/>
      <color indexed="81"/>
      <name val="Tahoma"/>
      <family val="2"/>
    </font>
    <font>
      <sz val="10"/>
      <color rgb="FF000000"/>
      <name val="Arial"/>
      <family val="2"/>
    </font>
  </fonts>
  <fills count="7">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rgb="FFDADADC"/>
        <bgColor indexed="64"/>
      </patternFill>
    </fill>
  </fills>
  <borders count="27">
    <border>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auto="1"/>
      </left>
      <right/>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2">
    <xf numFmtId="0" fontId="0" fillId="0" borderId="0"/>
    <xf numFmtId="0" fontId="2" fillId="0" borderId="0"/>
  </cellStyleXfs>
  <cellXfs count="65">
    <xf numFmtId="0" fontId="0" fillId="0" borderId="0" xfId="0"/>
    <xf numFmtId="164" fontId="0" fillId="0" borderId="0" xfId="0" applyNumberFormat="1"/>
    <xf numFmtId="0" fontId="0" fillId="2" borderId="0" xfId="0" applyFill="1"/>
    <xf numFmtId="0" fontId="0" fillId="4" borderId="0" xfId="0" applyFill="1"/>
    <xf numFmtId="0" fontId="0" fillId="4" borderId="0" xfId="0" applyFill="1" applyBorder="1"/>
    <xf numFmtId="164" fontId="0" fillId="5" borderId="7" xfId="0" applyNumberFormat="1" applyFill="1" applyBorder="1"/>
    <xf numFmtId="0" fontId="0" fillId="5" borderId="8" xfId="0" applyFill="1" applyBorder="1"/>
    <xf numFmtId="0" fontId="0" fillId="5" borderId="9" xfId="0" applyFill="1" applyBorder="1"/>
    <xf numFmtId="0" fontId="0" fillId="4" borderId="6" xfId="0" applyFill="1" applyBorder="1"/>
    <xf numFmtId="0" fontId="0" fillId="4" borderId="10" xfId="0" applyFill="1" applyBorder="1"/>
    <xf numFmtId="0" fontId="0" fillId="4" borderId="11" xfId="0" applyFill="1" applyBorder="1"/>
    <xf numFmtId="0" fontId="1" fillId="4" borderId="0" xfId="0" applyFont="1" applyFill="1" applyBorder="1" applyAlignment="1">
      <alignment horizontal="left"/>
    </xf>
    <xf numFmtId="0" fontId="1" fillId="4" borderId="0" xfId="0" quotePrefix="1" applyFont="1" applyFill="1" applyBorder="1"/>
    <xf numFmtId="0" fontId="0" fillId="3" borderId="5" xfId="0" applyFill="1" applyBorder="1"/>
    <xf numFmtId="0" fontId="0" fillId="4" borderId="14" xfId="0" applyFill="1" applyBorder="1"/>
    <xf numFmtId="0" fontId="0" fillId="3" borderId="15" xfId="0" applyFill="1" applyBorder="1"/>
    <xf numFmtId="0" fontId="0" fillId="4" borderId="15" xfId="0" applyFill="1" applyBorder="1"/>
    <xf numFmtId="0" fontId="0" fillId="3" borderId="16" xfId="0" applyFill="1" applyBorder="1"/>
    <xf numFmtId="0" fontId="0" fillId="4" borderId="12" xfId="0" applyFill="1" applyBorder="1"/>
    <xf numFmtId="0" fontId="0" fillId="3" borderId="13" xfId="0" applyFill="1" applyBorder="1"/>
    <xf numFmtId="0" fontId="0" fillId="4" borderId="13" xfId="0" applyFill="1" applyBorder="1"/>
    <xf numFmtId="0" fontId="0" fillId="3" borderId="17" xfId="0" applyFill="1" applyBorder="1"/>
    <xf numFmtId="0" fontId="0" fillId="3" borderId="18" xfId="0" applyFill="1" applyBorder="1"/>
    <xf numFmtId="0" fontId="0" fillId="3" borderId="19" xfId="0" applyFill="1" applyBorder="1"/>
    <xf numFmtId="0" fontId="3" fillId="6" borderId="12" xfId="0" applyFont="1" applyFill="1" applyBorder="1" applyAlignment="1">
      <alignment vertical="center" wrapText="1"/>
    </xf>
    <xf numFmtId="0" fontId="4" fillId="0" borderId="0" xfId="0" applyFont="1" applyAlignment="1">
      <alignment vertical="center" wrapText="1"/>
    </xf>
    <xf numFmtId="0" fontId="0" fillId="0" borderId="0" xfId="0" applyFont="1"/>
    <xf numFmtId="0" fontId="0" fillId="0" borderId="0" xfId="0" applyAlignment="1"/>
    <xf numFmtId="0" fontId="2" fillId="0" borderId="0" xfId="1" applyFill="1" applyBorder="1"/>
    <xf numFmtId="0" fontId="2" fillId="0" borderId="0" xfId="1" applyFill="1"/>
    <xf numFmtId="0" fontId="5" fillId="0" borderId="0" xfId="1" applyFont="1" applyFill="1" applyAlignment="1">
      <alignment vertical="top" wrapText="1"/>
    </xf>
    <xf numFmtId="165" fontId="7" fillId="0" borderId="0" xfId="1" applyNumberFormat="1" applyFont="1" applyFill="1" applyAlignment="1">
      <alignment vertical="top"/>
    </xf>
    <xf numFmtId="0" fontId="8" fillId="0" borderId="0" xfId="1" applyFont="1" applyFill="1"/>
    <xf numFmtId="49" fontId="7" fillId="0" borderId="0" xfId="1" applyNumberFormat="1" applyFont="1" applyFill="1" applyAlignment="1">
      <alignment horizontal="left" vertical="center" indent="2"/>
    </xf>
    <xf numFmtId="0" fontId="8" fillId="0" borderId="0" xfId="1" applyFont="1" applyFill="1" applyAlignment="1"/>
    <xf numFmtId="166" fontId="0" fillId="0" borderId="0" xfId="0" applyNumberFormat="1"/>
    <xf numFmtId="165" fontId="2" fillId="0" borderId="0" xfId="1" applyNumberFormat="1" applyFill="1"/>
    <xf numFmtId="0" fontId="11" fillId="0" borderId="0" xfId="0" applyFont="1"/>
    <xf numFmtId="167" fontId="0" fillId="4" borderId="1" xfId="0" applyNumberFormat="1" applyFill="1" applyBorder="1"/>
    <xf numFmtId="167" fontId="0" fillId="3" borderId="1" xfId="0" applyNumberFormat="1" applyFill="1" applyBorder="1"/>
    <xf numFmtId="167" fontId="0" fillId="3" borderId="2" xfId="0" applyNumberFormat="1" applyFill="1" applyBorder="1"/>
    <xf numFmtId="165" fontId="2" fillId="0" borderId="0" xfId="1" applyNumberFormat="1" applyFill="1" applyAlignment="1">
      <alignment horizontal="center"/>
    </xf>
    <xf numFmtId="0" fontId="2" fillId="0" borderId="0" xfId="1" applyFill="1" applyAlignment="1">
      <alignment horizontal="center"/>
    </xf>
    <xf numFmtId="0" fontId="5" fillId="0" borderId="0" xfId="1" applyFont="1" applyFill="1" applyAlignment="1">
      <alignment horizontal="left" vertical="top" wrapText="1" indent="1"/>
    </xf>
    <xf numFmtId="0" fontId="7" fillId="0" borderId="0" xfId="1" applyFont="1" applyFill="1" applyAlignment="1">
      <alignment horizontal="left" vertical="top" indent="2"/>
    </xf>
    <xf numFmtId="165" fontId="7" fillId="0" borderId="0" xfId="1" applyNumberFormat="1" applyFont="1" applyFill="1" applyAlignment="1">
      <alignment horizontal="left" vertical="top" indent="2"/>
    </xf>
    <xf numFmtId="165" fontId="7" fillId="0" borderId="0" xfId="1" applyNumberFormat="1" applyFont="1" applyFill="1" applyAlignment="1">
      <alignment horizontal="left" vertical="top"/>
    </xf>
    <xf numFmtId="0" fontId="7" fillId="0" borderId="0" xfId="1" applyFont="1" applyFill="1" applyAlignment="1">
      <alignment horizontal="left" wrapText="1" indent="2"/>
    </xf>
    <xf numFmtId="0" fontId="7" fillId="0" borderId="0" xfId="1" applyFont="1" applyFill="1" applyAlignment="1">
      <alignment horizontal="left" indent="2"/>
    </xf>
    <xf numFmtId="0" fontId="0" fillId="4" borderId="0" xfId="0" applyFill="1" applyBorder="1" applyAlignment="1">
      <alignment horizontal="center"/>
    </xf>
    <xf numFmtId="0" fontId="0" fillId="4" borderId="3" xfId="0" applyFill="1" applyBorder="1" applyAlignment="1">
      <alignment horizontal="center"/>
    </xf>
    <xf numFmtId="0" fontId="0" fillId="4" borderId="4" xfId="0" applyFill="1" applyBorder="1" applyAlignment="1">
      <alignment horizontal="center"/>
    </xf>
    <xf numFmtId="0" fontId="0" fillId="4" borderId="5" xfId="0" applyFill="1" applyBorder="1" applyAlignment="1">
      <alignment horizontal="center"/>
    </xf>
    <xf numFmtId="0" fontId="4" fillId="6" borderId="20" xfId="0" applyFont="1" applyFill="1" applyBorder="1" applyAlignment="1">
      <alignment horizontal="left" vertical="center" wrapText="1"/>
    </xf>
    <xf numFmtId="0" fontId="4" fillId="6" borderId="21" xfId="0" applyFont="1" applyFill="1" applyBorder="1" applyAlignment="1">
      <alignment horizontal="left" vertical="center" wrapText="1"/>
    </xf>
    <xf numFmtId="0" fontId="4" fillId="6" borderId="22" xfId="0" applyFont="1" applyFill="1" applyBorder="1" applyAlignment="1">
      <alignment horizontal="left" vertical="center" wrapText="1"/>
    </xf>
    <xf numFmtId="0" fontId="4" fillId="6" borderId="0" xfId="0" applyFont="1" applyFill="1" applyBorder="1" applyAlignment="1">
      <alignment horizontal="left" vertical="center" wrapText="1"/>
    </xf>
    <xf numFmtId="0" fontId="4" fillId="6" borderId="23" xfId="0" applyFont="1" applyFill="1" applyBorder="1" applyAlignment="1">
      <alignment horizontal="left" vertical="center" wrapText="1"/>
    </xf>
    <xf numFmtId="0" fontId="4" fillId="6" borderId="24" xfId="0" applyFont="1" applyFill="1" applyBorder="1" applyAlignment="1">
      <alignment horizontal="left" vertical="center" wrapText="1"/>
    </xf>
    <xf numFmtId="0" fontId="4" fillId="6" borderId="25" xfId="0" applyFont="1" applyFill="1" applyBorder="1" applyAlignment="1">
      <alignment horizontal="left" vertical="center" wrapText="1"/>
    </xf>
    <xf numFmtId="0" fontId="4" fillId="6" borderId="26" xfId="0" applyFont="1" applyFill="1" applyBorder="1" applyAlignment="1">
      <alignment horizontal="left" vertical="center" wrapText="1"/>
    </xf>
    <xf numFmtId="0" fontId="0" fillId="0" borderId="24" xfId="0" applyBorder="1"/>
    <xf numFmtId="0" fontId="0" fillId="0" borderId="25" xfId="0" applyBorder="1"/>
    <xf numFmtId="0" fontId="0" fillId="0" borderId="24" xfId="0" applyFont="1" applyBorder="1"/>
    <xf numFmtId="0" fontId="0" fillId="0" borderId="25" xfId="0" applyFont="1" applyBorder="1"/>
  </cellXfs>
  <cellStyles count="2">
    <cellStyle name="Standard" xfId="0" builtinId="0"/>
    <cellStyle name="Standard 2 2" xfId="1"/>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Formeln!$B$51</c:f>
          <c:strCache>
            <c:ptCount val="1"/>
            <c:pt idx="0">
              <c:v>Top 10 countries 2024 by Current account (Receipts)</c:v>
            </c:pt>
          </c:strCache>
        </c:strRef>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lineChart>
        <c:grouping val="standard"/>
        <c:varyColors val="0"/>
        <c:ser>
          <c:idx val="0"/>
          <c:order val="0"/>
          <c:tx>
            <c:strRef>
              <c:f>Formeln!$C$5</c:f>
              <c:strCache>
                <c:ptCount val="1"/>
                <c:pt idx="0">
                  <c:v>United States</c:v>
                </c:pt>
              </c:strCache>
            </c:strRef>
          </c:tx>
          <c:spPr>
            <a:ln w="28575" cap="rnd">
              <a:solidFill>
                <a:schemeClr val="accent1"/>
              </a:solidFill>
              <a:round/>
            </a:ln>
            <a:effectLst/>
          </c:spPr>
          <c:marker>
            <c:symbol val="none"/>
          </c:marker>
          <c:cat>
            <c:numRef>
              <c:f>Formeln!$D$4:$M$4</c:f>
              <c:numCache>
                <c:formatCode>yyyy</c:formatCode>
                <c:ptCount val="10"/>
                <c:pt idx="0">
                  <c:v>42369</c:v>
                </c:pt>
                <c:pt idx="1">
                  <c:v>42735</c:v>
                </c:pt>
                <c:pt idx="2">
                  <c:v>43100</c:v>
                </c:pt>
                <c:pt idx="3">
                  <c:v>43465</c:v>
                </c:pt>
                <c:pt idx="4">
                  <c:v>43830</c:v>
                </c:pt>
                <c:pt idx="5">
                  <c:v>44196</c:v>
                </c:pt>
                <c:pt idx="6">
                  <c:v>44561</c:v>
                </c:pt>
                <c:pt idx="7">
                  <c:v>44926</c:v>
                </c:pt>
                <c:pt idx="8">
                  <c:v>45291</c:v>
                </c:pt>
                <c:pt idx="9">
                  <c:v>45657</c:v>
                </c:pt>
              </c:numCache>
            </c:numRef>
          </c:cat>
          <c:val>
            <c:numRef>
              <c:f>Formeln!$D$5:$M$5</c:f>
              <c:numCache>
                <c:formatCode>General</c:formatCode>
                <c:ptCount val="10"/>
                <c:pt idx="0">
                  <c:v>1</c:v>
                </c:pt>
                <c:pt idx="1">
                  <c:v>1</c:v>
                </c:pt>
                <c:pt idx="2">
                  <c:v>1</c:v>
                </c:pt>
                <c:pt idx="3">
                  <c:v>1</c:v>
                </c:pt>
                <c:pt idx="4">
                  <c:v>1</c:v>
                </c:pt>
                <c:pt idx="5">
                  <c:v>1</c:v>
                </c:pt>
                <c:pt idx="6">
                  <c:v>1</c:v>
                </c:pt>
                <c:pt idx="7">
                  <c:v>1</c:v>
                </c:pt>
                <c:pt idx="8">
                  <c:v>1</c:v>
                </c:pt>
                <c:pt idx="9">
                  <c:v>1</c:v>
                </c:pt>
              </c:numCache>
            </c:numRef>
          </c:val>
          <c:smooth val="0"/>
          <c:extLst>
            <c:ext xmlns:c16="http://schemas.microsoft.com/office/drawing/2014/chart" uri="{C3380CC4-5D6E-409C-BE32-E72D297353CC}">
              <c16:uniqueId val="{00000000-F9B5-4093-B92B-B408B80D8B88}"/>
            </c:ext>
          </c:extLst>
        </c:ser>
        <c:ser>
          <c:idx val="1"/>
          <c:order val="1"/>
          <c:tx>
            <c:strRef>
              <c:f>Formeln!$C$6</c:f>
              <c:strCache>
                <c:ptCount val="1"/>
                <c:pt idx="0">
                  <c:v>France</c:v>
                </c:pt>
              </c:strCache>
            </c:strRef>
          </c:tx>
          <c:spPr>
            <a:ln w="28575" cap="rnd">
              <a:solidFill>
                <a:schemeClr val="accent2"/>
              </a:solidFill>
              <a:round/>
            </a:ln>
            <a:effectLst/>
          </c:spPr>
          <c:marker>
            <c:symbol val="none"/>
          </c:marker>
          <c:cat>
            <c:numRef>
              <c:f>Formeln!$D$4:$M$4</c:f>
              <c:numCache>
                <c:formatCode>yyyy</c:formatCode>
                <c:ptCount val="10"/>
                <c:pt idx="0">
                  <c:v>42369</c:v>
                </c:pt>
                <c:pt idx="1">
                  <c:v>42735</c:v>
                </c:pt>
                <c:pt idx="2">
                  <c:v>43100</c:v>
                </c:pt>
                <c:pt idx="3">
                  <c:v>43465</c:v>
                </c:pt>
                <c:pt idx="4">
                  <c:v>43830</c:v>
                </c:pt>
                <c:pt idx="5">
                  <c:v>44196</c:v>
                </c:pt>
                <c:pt idx="6">
                  <c:v>44561</c:v>
                </c:pt>
                <c:pt idx="7">
                  <c:v>44926</c:v>
                </c:pt>
                <c:pt idx="8">
                  <c:v>45291</c:v>
                </c:pt>
                <c:pt idx="9">
                  <c:v>45657</c:v>
                </c:pt>
              </c:numCache>
            </c:numRef>
          </c:cat>
          <c:val>
            <c:numRef>
              <c:f>Formeln!$D$6:$M$6</c:f>
              <c:numCache>
                <c:formatCode>General</c:formatCode>
                <c:ptCount val="10"/>
                <c:pt idx="0">
                  <c:v>3</c:v>
                </c:pt>
                <c:pt idx="1">
                  <c:v>3</c:v>
                </c:pt>
                <c:pt idx="2">
                  <c:v>2</c:v>
                </c:pt>
                <c:pt idx="3">
                  <c:v>3</c:v>
                </c:pt>
                <c:pt idx="4">
                  <c:v>3</c:v>
                </c:pt>
                <c:pt idx="5">
                  <c:v>3</c:v>
                </c:pt>
                <c:pt idx="6">
                  <c:v>3</c:v>
                </c:pt>
                <c:pt idx="7">
                  <c:v>2</c:v>
                </c:pt>
                <c:pt idx="8">
                  <c:v>2</c:v>
                </c:pt>
                <c:pt idx="9">
                  <c:v>2</c:v>
                </c:pt>
              </c:numCache>
            </c:numRef>
          </c:val>
          <c:smooth val="0"/>
          <c:extLst>
            <c:ext xmlns:c16="http://schemas.microsoft.com/office/drawing/2014/chart" uri="{C3380CC4-5D6E-409C-BE32-E72D297353CC}">
              <c16:uniqueId val="{00000001-F9B5-4093-B92B-B408B80D8B88}"/>
            </c:ext>
          </c:extLst>
        </c:ser>
        <c:ser>
          <c:idx val="2"/>
          <c:order val="2"/>
          <c:tx>
            <c:strRef>
              <c:f>Formeln!$C$7</c:f>
              <c:strCache>
                <c:ptCount val="1"/>
                <c:pt idx="0">
                  <c:v>Netherlands</c:v>
                </c:pt>
              </c:strCache>
            </c:strRef>
          </c:tx>
          <c:spPr>
            <a:ln w="28575" cap="rnd">
              <a:solidFill>
                <a:schemeClr val="accent3"/>
              </a:solidFill>
              <a:round/>
            </a:ln>
            <a:effectLst/>
          </c:spPr>
          <c:marker>
            <c:symbol val="none"/>
          </c:marker>
          <c:cat>
            <c:numRef>
              <c:f>Formeln!$D$4:$M$4</c:f>
              <c:numCache>
                <c:formatCode>yyyy</c:formatCode>
                <c:ptCount val="10"/>
                <c:pt idx="0">
                  <c:v>42369</c:v>
                </c:pt>
                <c:pt idx="1">
                  <c:v>42735</c:v>
                </c:pt>
                <c:pt idx="2">
                  <c:v>43100</c:v>
                </c:pt>
                <c:pt idx="3">
                  <c:v>43465</c:v>
                </c:pt>
                <c:pt idx="4">
                  <c:v>43830</c:v>
                </c:pt>
                <c:pt idx="5">
                  <c:v>44196</c:v>
                </c:pt>
                <c:pt idx="6">
                  <c:v>44561</c:v>
                </c:pt>
                <c:pt idx="7">
                  <c:v>44926</c:v>
                </c:pt>
                <c:pt idx="8">
                  <c:v>45291</c:v>
                </c:pt>
                <c:pt idx="9">
                  <c:v>45657</c:v>
                </c:pt>
              </c:numCache>
            </c:numRef>
          </c:cat>
          <c:val>
            <c:numRef>
              <c:f>Formeln!$D$7:$M$7</c:f>
              <c:numCache>
                <c:formatCode>General</c:formatCode>
                <c:ptCount val="10"/>
                <c:pt idx="0">
                  <c:v>4</c:v>
                </c:pt>
                <c:pt idx="1">
                  <c:v>4</c:v>
                </c:pt>
                <c:pt idx="2">
                  <c:v>5</c:v>
                </c:pt>
                <c:pt idx="3">
                  <c:v>2</c:v>
                </c:pt>
                <c:pt idx="4">
                  <c:v>2</c:v>
                </c:pt>
                <c:pt idx="5">
                  <c:v>4</c:v>
                </c:pt>
                <c:pt idx="6">
                  <c:v>5</c:v>
                </c:pt>
                <c:pt idx="7">
                  <c:v>3</c:v>
                </c:pt>
                <c:pt idx="8">
                  <c:v>4</c:v>
                </c:pt>
                <c:pt idx="9">
                  <c:v>3</c:v>
                </c:pt>
              </c:numCache>
            </c:numRef>
          </c:val>
          <c:smooth val="0"/>
          <c:extLst>
            <c:ext xmlns:c16="http://schemas.microsoft.com/office/drawing/2014/chart" uri="{C3380CC4-5D6E-409C-BE32-E72D297353CC}">
              <c16:uniqueId val="{00000002-F9B5-4093-B92B-B408B80D8B88}"/>
            </c:ext>
          </c:extLst>
        </c:ser>
        <c:ser>
          <c:idx val="3"/>
          <c:order val="3"/>
          <c:tx>
            <c:strRef>
              <c:f>Formeln!$C$8</c:f>
              <c:strCache>
                <c:ptCount val="1"/>
                <c:pt idx="0">
                  <c:v>United Kingdom</c:v>
                </c:pt>
              </c:strCache>
            </c:strRef>
          </c:tx>
          <c:spPr>
            <a:ln w="28575" cap="rnd">
              <a:solidFill>
                <a:schemeClr val="accent4"/>
              </a:solidFill>
              <a:round/>
            </a:ln>
            <a:effectLst/>
          </c:spPr>
          <c:marker>
            <c:symbol val="none"/>
          </c:marker>
          <c:cat>
            <c:numRef>
              <c:f>Formeln!$D$4:$M$4</c:f>
              <c:numCache>
                <c:formatCode>yyyy</c:formatCode>
                <c:ptCount val="10"/>
                <c:pt idx="0">
                  <c:v>42369</c:v>
                </c:pt>
                <c:pt idx="1">
                  <c:v>42735</c:v>
                </c:pt>
                <c:pt idx="2">
                  <c:v>43100</c:v>
                </c:pt>
                <c:pt idx="3">
                  <c:v>43465</c:v>
                </c:pt>
                <c:pt idx="4">
                  <c:v>43830</c:v>
                </c:pt>
                <c:pt idx="5">
                  <c:v>44196</c:v>
                </c:pt>
                <c:pt idx="6">
                  <c:v>44561</c:v>
                </c:pt>
                <c:pt idx="7">
                  <c:v>44926</c:v>
                </c:pt>
                <c:pt idx="8">
                  <c:v>45291</c:v>
                </c:pt>
                <c:pt idx="9">
                  <c:v>45657</c:v>
                </c:pt>
              </c:numCache>
            </c:numRef>
          </c:cat>
          <c:val>
            <c:numRef>
              <c:f>Formeln!$D$8:$M$8</c:f>
              <c:numCache>
                <c:formatCode>General</c:formatCode>
                <c:ptCount val="10"/>
                <c:pt idx="0">
                  <c:v>2</c:v>
                </c:pt>
                <c:pt idx="1">
                  <c:v>2</c:v>
                </c:pt>
                <c:pt idx="2">
                  <c:v>3</c:v>
                </c:pt>
                <c:pt idx="3">
                  <c:v>5</c:v>
                </c:pt>
                <c:pt idx="4">
                  <c:v>4</c:v>
                </c:pt>
                <c:pt idx="5">
                  <c:v>5</c:v>
                </c:pt>
                <c:pt idx="6">
                  <c:v>4</c:v>
                </c:pt>
                <c:pt idx="7">
                  <c:v>4</c:v>
                </c:pt>
                <c:pt idx="8">
                  <c:v>3</c:v>
                </c:pt>
                <c:pt idx="9">
                  <c:v>4</c:v>
                </c:pt>
              </c:numCache>
            </c:numRef>
          </c:val>
          <c:smooth val="0"/>
          <c:extLst>
            <c:ext xmlns:c16="http://schemas.microsoft.com/office/drawing/2014/chart" uri="{C3380CC4-5D6E-409C-BE32-E72D297353CC}">
              <c16:uniqueId val="{00000003-F9B5-4093-B92B-B408B80D8B88}"/>
            </c:ext>
          </c:extLst>
        </c:ser>
        <c:ser>
          <c:idx val="4"/>
          <c:order val="4"/>
          <c:tx>
            <c:strRef>
              <c:f>Formeln!$C$9</c:f>
              <c:strCache>
                <c:ptCount val="1"/>
                <c:pt idx="0">
                  <c:v>China</c:v>
                </c:pt>
              </c:strCache>
            </c:strRef>
          </c:tx>
          <c:spPr>
            <a:ln w="28575" cap="rnd">
              <a:solidFill>
                <a:schemeClr val="accent5"/>
              </a:solidFill>
              <a:round/>
            </a:ln>
            <a:effectLst/>
          </c:spPr>
          <c:marker>
            <c:symbol val="none"/>
          </c:marker>
          <c:cat>
            <c:numRef>
              <c:f>Formeln!$D$4:$M$4</c:f>
              <c:numCache>
                <c:formatCode>yyyy</c:formatCode>
                <c:ptCount val="10"/>
                <c:pt idx="0">
                  <c:v>42369</c:v>
                </c:pt>
                <c:pt idx="1">
                  <c:v>42735</c:v>
                </c:pt>
                <c:pt idx="2">
                  <c:v>43100</c:v>
                </c:pt>
                <c:pt idx="3">
                  <c:v>43465</c:v>
                </c:pt>
                <c:pt idx="4">
                  <c:v>43830</c:v>
                </c:pt>
                <c:pt idx="5">
                  <c:v>44196</c:v>
                </c:pt>
                <c:pt idx="6">
                  <c:v>44561</c:v>
                </c:pt>
                <c:pt idx="7">
                  <c:v>44926</c:v>
                </c:pt>
                <c:pt idx="8">
                  <c:v>45291</c:v>
                </c:pt>
                <c:pt idx="9">
                  <c:v>45657</c:v>
                </c:pt>
              </c:numCache>
            </c:numRef>
          </c:cat>
          <c:val>
            <c:numRef>
              <c:f>Formeln!$D$9:$M$9</c:f>
              <c:numCache>
                <c:formatCode>General</c:formatCode>
                <c:ptCount val="10"/>
                <c:pt idx="0">
                  <c:v>5</c:v>
                </c:pt>
                <c:pt idx="1">
                  <c:v>5</c:v>
                </c:pt>
                <c:pt idx="2">
                  <c:v>4</c:v>
                </c:pt>
                <c:pt idx="3">
                  <c:v>4</c:v>
                </c:pt>
                <c:pt idx="4">
                  <c:v>5</c:v>
                </c:pt>
                <c:pt idx="5">
                  <c:v>2</c:v>
                </c:pt>
                <c:pt idx="6">
                  <c:v>2</c:v>
                </c:pt>
                <c:pt idx="7">
                  <c:v>5</c:v>
                </c:pt>
                <c:pt idx="8">
                  <c:v>5</c:v>
                </c:pt>
                <c:pt idx="9">
                  <c:v>5</c:v>
                </c:pt>
              </c:numCache>
            </c:numRef>
          </c:val>
          <c:smooth val="0"/>
          <c:extLst>
            <c:ext xmlns:c16="http://schemas.microsoft.com/office/drawing/2014/chart" uri="{C3380CC4-5D6E-409C-BE32-E72D297353CC}">
              <c16:uniqueId val="{00000004-F9B5-4093-B92B-B408B80D8B88}"/>
            </c:ext>
          </c:extLst>
        </c:ser>
        <c:ser>
          <c:idx val="5"/>
          <c:order val="5"/>
          <c:tx>
            <c:strRef>
              <c:f>Formeln!$C$10</c:f>
              <c:strCache>
                <c:ptCount val="1"/>
                <c:pt idx="0">
                  <c:v>Switzerland</c:v>
                </c:pt>
              </c:strCache>
            </c:strRef>
          </c:tx>
          <c:spPr>
            <a:ln w="28575" cap="rnd">
              <a:solidFill>
                <a:schemeClr val="accent6"/>
              </a:solidFill>
              <a:round/>
            </a:ln>
            <a:effectLst/>
          </c:spPr>
          <c:marker>
            <c:symbol val="none"/>
          </c:marker>
          <c:cat>
            <c:numRef>
              <c:f>Formeln!$D$4:$M$4</c:f>
              <c:numCache>
                <c:formatCode>yyyy</c:formatCode>
                <c:ptCount val="10"/>
                <c:pt idx="0">
                  <c:v>42369</c:v>
                </c:pt>
                <c:pt idx="1">
                  <c:v>42735</c:v>
                </c:pt>
                <c:pt idx="2">
                  <c:v>43100</c:v>
                </c:pt>
                <c:pt idx="3">
                  <c:v>43465</c:v>
                </c:pt>
                <c:pt idx="4">
                  <c:v>43830</c:v>
                </c:pt>
                <c:pt idx="5">
                  <c:v>44196</c:v>
                </c:pt>
                <c:pt idx="6">
                  <c:v>44561</c:v>
                </c:pt>
                <c:pt idx="7">
                  <c:v>44926</c:v>
                </c:pt>
                <c:pt idx="8">
                  <c:v>45291</c:v>
                </c:pt>
                <c:pt idx="9">
                  <c:v>45657</c:v>
                </c:pt>
              </c:numCache>
            </c:numRef>
          </c:cat>
          <c:val>
            <c:numRef>
              <c:f>Formeln!$D$10:$M$10</c:f>
              <c:numCache>
                <c:formatCode>General</c:formatCode>
                <c:ptCount val="10"/>
                <c:pt idx="0">
                  <c:v>6</c:v>
                </c:pt>
                <c:pt idx="1">
                  <c:v>6</c:v>
                </c:pt>
                <c:pt idx="2">
                  <c:v>6</c:v>
                </c:pt>
                <c:pt idx="3">
                  <c:v>6</c:v>
                </c:pt>
                <c:pt idx="4">
                  <c:v>6</c:v>
                </c:pt>
                <c:pt idx="5">
                  <c:v>6</c:v>
                </c:pt>
                <c:pt idx="6">
                  <c:v>6</c:v>
                </c:pt>
                <c:pt idx="7">
                  <c:v>6</c:v>
                </c:pt>
                <c:pt idx="8">
                  <c:v>6</c:v>
                </c:pt>
                <c:pt idx="9">
                  <c:v>6</c:v>
                </c:pt>
              </c:numCache>
            </c:numRef>
          </c:val>
          <c:smooth val="0"/>
          <c:extLst>
            <c:ext xmlns:c16="http://schemas.microsoft.com/office/drawing/2014/chart" uri="{C3380CC4-5D6E-409C-BE32-E72D297353CC}">
              <c16:uniqueId val="{00000005-F9B5-4093-B92B-B408B80D8B88}"/>
            </c:ext>
          </c:extLst>
        </c:ser>
        <c:ser>
          <c:idx val="6"/>
          <c:order val="6"/>
          <c:tx>
            <c:strRef>
              <c:f>Formeln!$C$11</c:f>
              <c:strCache>
                <c:ptCount val="1"/>
                <c:pt idx="0">
                  <c:v>Italy</c:v>
                </c:pt>
              </c:strCache>
            </c:strRef>
          </c:tx>
          <c:spPr>
            <a:ln w="28575" cap="rnd">
              <a:solidFill>
                <a:schemeClr val="accent1">
                  <a:lumMod val="60000"/>
                </a:schemeClr>
              </a:solidFill>
              <a:round/>
            </a:ln>
            <a:effectLst/>
          </c:spPr>
          <c:marker>
            <c:symbol val="none"/>
          </c:marker>
          <c:cat>
            <c:numRef>
              <c:f>Formeln!$D$4:$M$4</c:f>
              <c:numCache>
                <c:formatCode>yyyy</c:formatCode>
                <c:ptCount val="10"/>
                <c:pt idx="0">
                  <c:v>42369</c:v>
                </c:pt>
                <c:pt idx="1">
                  <c:v>42735</c:v>
                </c:pt>
                <c:pt idx="2">
                  <c:v>43100</c:v>
                </c:pt>
                <c:pt idx="3">
                  <c:v>43465</c:v>
                </c:pt>
                <c:pt idx="4">
                  <c:v>43830</c:v>
                </c:pt>
                <c:pt idx="5">
                  <c:v>44196</c:v>
                </c:pt>
                <c:pt idx="6">
                  <c:v>44561</c:v>
                </c:pt>
                <c:pt idx="7">
                  <c:v>44926</c:v>
                </c:pt>
                <c:pt idx="8">
                  <c:v>45291</c:v>
                </c:pt>
                <c:pt idx="9">
                  <c:v>45657</c:v>
                </c:pt>
              </c:numCache>
            </c:numRef>
          </c:cat>
          <c:val>
            <c:numRef>
              <c:f>Formeln!$D$11:$M$11</c:f>
              <c:numCache>
                <c:formatCode>General</c:formatCode>
                <c:ptCount val="10"/>
                <c:pt idx="0">
                  <c:v>7</c:v>
                </c:pt>
                <c:pt idx="1">
                  <c:v>7</c:v>
                </c:pt>
                <c:pt idx="2">
                  <c:v>7</c:v>
                </c:pt>
                <c:pt idx="3">
                  <c:v>7</c:v>
                </c:pt>
                <c:pt idx="4">
                  <c:v>7</c:v>
                </c:pt>
                <c:pt idx="5">
                  <c:v>8</c:v>
                </c:pt>
                <c:pt idx="6">
                  <c:v>7</c:v>
                </c:pt>
                <c:pt idx="7">
                  <c:v>7</c:v>
                </c:pt>
                <c:pt idx="8">
                  <c:v>7</c:v>
                </c:pt>
                <c:pt idx="9">
                  <c:v>7</c:v>
                </c:pt>
              </c:numCache>
            </c:numRef>
          </c:val>
          <c:smooth val="0"/>
          <c:extLst>
            <c:ext xmlns:c16="http://schemas.microsoft.com/office/drawing/2014/chart" uri="{C3380CC4-5D6E-409C-BE32-E72D297353CC}">
              <c16:uniqueId val="{00000006-F9B5-4093-B92B-B408B80D8B88}"/>
            </c:ext>
          </c:extLst>
        </c:ser>
        <c:ser>
          <c:idx val="7"/>
          <c:order val="7"/>
          <c:tx>
            <c:strRef>
              <c:f>Formeln!$C$12</c:f>
              <c:strCache>
                <c:ptCount val="1"/>
                <c:pt idx="0">
                  <c:v>Austria</c:v>
                </c:pt>
              </c:strCache>
            </c:strRef>
          </c:tx>
          <c:spPr>
            <a:ln w="28575" cap="rnd">
              <a:solidFill>
                <a:schemeClr val="accent2">
                  <a:lumMod val="60000"/>
                </a:schemeClr>
              </a:solidFill>
              <a:round/>
            </a:ln>
            <a:effectLst/>
          </c:spPr>
          <c:marker>
            <c:symbol val="none"/>
          </c:marker>
          <c:cat>
            <c:numRef>
              <c:f>Formeln!$D$4:$M$4</c:f>
              <c:numCache>
                <c:formatCode>yyyy</c:formatCode>
                <c:ptCount val="10"/>
                <c:pt idx="0">
                  <c:v>42369</c:v>
                </c:pt>
                <c:pt idx="1">
                  <c:v>42735</c:v>
                </c:pt>
                <c:pt idx="2">
                  <c:v>43100</c:v>
                </c:pt>
                <c:pt idx="3">
                  <c:v>43465</c:v>
                </c:pt>
                <c:pt idx="4">
                  <c:v>43830</c:v>
                </c:pt>
                <c:pt idx="5">
                  <c:v>44196</c:v>
                </c:pt>
                <c:pt idx="6">
                  <c:v>44561</c:v>
                </c:pt>
                <c:pt idx="7">
                  <c:v>44926</c:v>
                </c:pt>
                <c:pt idx="8">
                  <c:v>45291</c:v>
                </c:pt>
                <c:pt idx="9">
                  <c:v>45657</c:v>
                </c:pt>
              </c:numCache>
            </c:numRef>
          </c:cat>
          <c:val>
            <c:numRef>
              <c:f>Formeln!$D$12:$M$12</c:f>
              <c:numCache>
                <c:formatCode>General</c:formatCode>
                <c:ptCount val="10"/>
                <c:pt idx="0">
                  <c:v>8</c:v>
                </c:pt>
                <c:pt idx="1">
                  <c:v>8</c:v>
                </c:pt>
                <c:pt idx="2">
                  <c:v>8</c:v>
                </c:pt>
                <c:pt idx="3">
                  <c:v>8</c:v>
                </c:pt>
                <c:pt idx="4">
                  <c:v>8</c:v>
                </c:pt>
                <c:pt idx="5">
                  <c:v>7</c:v>
                </c:pt>
                <c:pt idx="6">
                  <c:v>8</c:v>
                </c:pt>
                <c:pt idx="7">
                  <c:v>8</c:v>
                </c:pt>
                <c:pt idx="8">
                  <c:v>8</c:v>
                </c:pt>
                <c:pt idx="9">
                  <c:v>8</c:v>
                </c:pt>
              </c:numCache>
            </c:numRef>
          </c:val>
          <c:smooth val="0"/>
          <c:extLst>
            <c:ext xmlns:c16="http://schemas.microsoft.com/office/drawing/2014/chart" uri="{C3380CC4-5D6E-409C-BE32-E72D297353CC}">
              <c16:uniqueId val="{00000007-F9B5-4093-B92B-B408B80D8B88}"/>
            </c:ext>
          </c:extLst>
        </c:ser>
        <c:ser>
          <c:idx val="8"/>
          <c:order val="8"/>
          <c:tx>
            <c:strRef>
              <c:f>Formeln!$C$13</c:f>
              <c:strCache>
                <c:ptCount val="1"/>
                <c:pt idx="0">
                  <c:v>Poland</c:v>
                </c:pt>
              </c:strCache>
            </c:strRef>
          </c:tx>
          <c:spPr>
            <a:ln w="28575" cap="rnd">
              <a:solidFill>
                <a:schemeClr val="accent3">
                  <a:lumMod val="60000"/>
                </a:schemeClr>
              </a:solidFill>
              <a:round/>
            </a:ln>
            <a:effectLst/>
          </c:spPr>
          <c:marker>
            <c:symbol val="none"/>
          </c:marker>
          <c:cat>
            <c:numRef>
              <c:f>Formeln!$D$4:$M$4</c:f>
              <c:numCache>
                <c:formatCode>yyyy</c:formatCode>
                <c:ptCount val="10"/>
                <c:pt idx="0">
                  <c:v>42369</c:v>
                </c:pt>
                <c:pt idx="1">
                  <c:v>42735</c:v>
                </c:pt>
                <c:pt idx="2">
                  <c:v>43100</c:v>
                </c:pt>
                <c:pt idx="3">
                  <c:v>43465</c:v>
                </c:pt>
                <c:pt idx="4">
                  <c:v>43830</c:v>
                </c:pt>
                <c:pt idx="5">
                  <c:v>44196</c:v>
                </c:pt>
                <c:pt idx="6">
                  <c:v>44561</c:v>
                </c:pt>
                <c:pt idx="7">
                  <c:v>44926</c:v>
                </c:pt>
                <c:pt idx="8">
                  <c:v>45291</c:v>
                </c:pt>
                <c:pt idx="9">
                  <c:v>45657</c:v>
                </c:pt>
              </c:numCache>
            </c:numRef>
          </c:cat>
          <c:val>
            <c:numRef>
              <c:f>Formeln!$D$13:$M$13</c:f>
              <c:numCache>
                <c:formatCode>General</c:formatCode>
                <c:ptCount val="10"/>
                <c:pt idx="0">
                  <c:v>9</c:v>
                </c:pt>
                <c:pt idx="1">
                  <c:v>9</c:v>
                </c:pt>
                <c:pt idx="2">
                  <c:v>9</c:v>
                </c:pt>
                <c:pt idx="3">
                  <c:v>9</c:v>
                </c:pt>
                <c:pt idx="4">
                  <c:v>9</c:v>
                </c:pt>
                <c:pt idx="5">
                  <c:v>9</c:v>
                </c:pt>
                <c:pt idx="6">
                  <c:v>9</c:v>
                </c:pt>
                <c:pt idx="7">
                  <c:v>9</c:v>
                </c:pt>
                <c:pt idx="8">
                  <c:v>9</c:v>
                </c:pt>
                <c:pt idx="9">
                  <c:v>9</c:v>
                </c:pt>
              </c:numCache>
            </c:numRef>
          </c:val>
          <c:smooth val="0"/>
          <c:extLst>
            <c:ext xmlns:c16="http://schemas.microsoft.com/office/drawing/2014/chart" uri="{C3380CC4-5D6E-409C-BE32-E72D297353CC}">
              <c16:uniqueId val="{00000008-F9B5-4093-B92B-B408B80D8B88}"/>
            </c:ext>
          </c:extLst>
        </c:ser>
        <c:ser>
          <c:idx val="9"/>
          <c:order val="9"/>
          <c:tx>
            <c:strRef>
              <c:f>Formeln!$C$14</c:f>
              <c:strCache>
                <c:ptCount val="1"/>
                <c:pt idx="0">
                  <c:v>Luxembourg</c:v>
                </c:pt>
              </c:strCache>
            </c:strRef>
          </c:tx>
          <c:spPr>
            <a:ln w="28575" cap="rnd">
              <a:solidFill>
                <a:schemeClr val="accent4">
                  <a:lumMod val="60000"/>
                </a:schemeClr>
              </a:solidFill>
              <a:round/>
            </a:ln>
            <a:effectLst/>
          </c:spPr>
          <c:marker>
            <c:symbol val="none"/>
          </c:marker>
          <c:cat>
            <c:numRef>
              <c:f>Formeln!$D$4:$M$4</c:f>
              <c:numCache>
                <c:formatCode>yyyy</c:formatCode>
                <c:ptCount val="10"/>
                <c:pt idx="0">
                  <c:v>42369</c:v>
                </c:pt>
                <c:pt idx="1">
                  <c:v>42735</c:v>
                </c:pt>
                <c:pt idx="2">
                  <c:v>43100</c:v>
                </c:pt>
                <c:pt idx="3">
                  <c:v>43465</c:v>
                </c:pt>
                <c:pt idx="4">
                  <c:v>43830</c:v>
                </c:pt>
                <c:pt idx="5">
                  <c:v>44196</c:v>
                </c:pt>
                <c:pt idx="6">
                  <c:v>44561</c:v>
                </c:pt>
                <c:pt idx="7">
                  <c:v>44926</c:v>
                </c:pt>
                <c:pt idx="8">
                  <c:v>45291</c:v>
                </c:pt>
                <c:pt idx="9">
                  <c:v>45657</c:v>
                </c:pt>
              </c:numCache>
            </c:numRef>
          </c:cat>
          <c:val>
            <c:numRef>
              <c:f>Formeln!$D$14:$M$14</c:f>
              <c:numCache>
                <c:formatCode>General</c:formatCode>
                <c:ptCount val="10"/>
                <c:pt idx="0">
                  <c:v>13</c:v>
                </c:pt>
                <c:pt idx="1">
                  <c:v>13</c:v>
                </c:pt>
                <c:pt idx="2">
                  <c:v>13</c:v>
                </c:pt>
                <c:pt idx="3">
                  <c:v>13</c:v>
                </c:pt>
                <c:pt idx="4">
                  <c:v>13</c:v>
                </c:pt>
                <c:pt idx="5">
                  <c:v>13</c:v>
                </c:pt>
                <c:pt idx="6">
                  <c:v>10</c:v>
                </c:pt>
                <c:pt idx="7">
                  <c:v>11</c:v>
                </c:pt>
                <c:pt idx="8">
                  <c:v>10</c:v>
                </c:pt>
                <c:pt idx="9">
                  <c:v>10</c:v>
                </c:pt>
              </c:numCache>
            </c:numRef>
          </c:val>
          <c:smooth val="0"/>
          <c:extLst>
            <c:ext xmlns:c16="http://schemas.microsoft.com/office/drawing/2014/chart" uri="{C3380CC4-5D6E-409C-BE32-E72D297353CC}">
              <c16:uniqueId val="{00000009-F9B5-4093-B92B-B408B80D8B88}"/>
            </c:ext>
          </c:extLst>
        </c:ser>
        <c:dLbls>
          <c:showLegendKey val="0"/>
          <c:showVal val="0"/>
          <c:showCatName val="0"/>
          <c:showSerName val="0"/>
          <c:showPercent val="0"/>
          <c:showBubbleSize val="0"/>
        </c:dLbls>
        <c:smooth val="0"/>
        <c:axId val="825834528"/>
        <c:axId val="825835184"/>
      </c:lineChart>
      <c:dateAx>
        <c:axId val="825834528"/>
        <c:scaling>
          <c:orientation val="minMax"/>
        </c:scaling>
        <c:delete val="0"/>
        <c:axPos val="t"/>
        <c:numFmt formatCode="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825835184"/>
        <c:crosses val="autoZero"/>
        <c:auto val="1"/>
        <c:lblOffset val="100"/>
        <c:baseTimeUnit val="years"/>
      </c:dateAx>
      <c:valAx>
        <c:axId val="825835184"/>
        <c:scaling>
          <c:orientation val="maxMin"/>
          <c:max val="12"/>
          <c:min val="1"/>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825834528"/>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xdr:cNvPicPr>
          <a:picLocks noChangeAspect="1"/>
        </xdr:cNvPicPr>
      </xdr:nvPicPr>
      <xdr:blipFill>
        <a:blip xmlns:r="http://schemas.openxmlformats.org/officeDocument/2006/relationships" r:embed="rId1" cstate="print"/>
        <a:stretch>
          <a:fillRect/>
        </a:stretch>
      </xdr:blipFill>
      <xdr:spPr>
        <a:xfrm>
          <a:off x="1809745" y="0"/>
          <a:ext cx="2065972" cy="11068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619624"/>
          <a:ext cx="853440" cy="894285"/>
        </a:xfrm>
        <a:prstGeom prst="rect">
          <a:avLst/>
        </a:prstGeom>
        <a:noFill/>
        <a:ln w="1">
          <a:noFill/>
          <a:miter lim="800000"/>
          <a:headEnd/>
          <a:tailEnd type="none" w="med" len="med"/>
        </a:ln>
        <a:effec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6</xdr:row>
      <xdr:rowOff>19050</xdr:rowOff>
    </xdr:from>
    <xdr:to>
      <xdr:col>7</xdr:col>
      <xdr:colOff>390525</xdr:colOff>
      <xdr:row>21</xdr:row>
      <xdr:rowOff>66675</xdr:rowOff>
    </xdr:to>
    <xdr:graphicFrame macro="">
      <xdr:nvGraphicFramePr>
        <xdr:cNvPr id="4" name="Diagramm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Zentrale/ZB-S/Daten_S/S5/S50/S500/Mitarbeiter/Held/IE&#180;s/IE04_Sekund&#228;reinkommen_gro&#223;e%20L&#228;nd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Hilfe"/>
      <sheetName val="Interaktive Datenmenge"/>
      <sheetName val="ZR_Komponenten"/>
      <sheetName val="Tabelle1"/>
    </sheetNames>
    <sheetDataSet>
      <sheetData sheetId="0">
        <row r="25">
          <cell r="B25" t="str">
            <v xml:space="preserve">"Sekundäreinkommen nach Ländern" 
</v>
          </cell>
        </row>
        <row r="27">
          <cell r="B27" t="str">
            <v>Daten für den Berichtszeitraum 2011 bis 2021</v>
          </cell>
        </row>
        <row r="28">
          <cell r="B28" t="str">
            <v xml:space="preserve">Stand: </v>
          </cell>
          <cell r="D28">
            <v>44614</v>
          </cell>
        </row>
      </sheetData>
      <sheetData sheetId="1" refreshError="1"/>
      <sheetData sheetId="2">
        <row r="13">
          <cell r="F13" t="str">
            <v>2011</v>
          </cell>
        </row>
      </sheetData>
      <sheetData sheetId="3" refreshError="1"/>
      <sheetData sheetId="4"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customProperty" Target="../customProperty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customProperty" Target="../customProperty4.bin"/></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K53"/>
  <sheetViews>
    <sheetView showGridLines="0" tabSelected="1" topLeftCell="A7" zoomScaleNormal="100" zoomScaleSheetLayoutView="100" workbookViewId="0">
      <selection sqref="A1:H24"/>
    </sheetView>
  </sheetViews>
  <sheetFormatPr baseColWidth="10" defaultColWidth="11.7109375" defaultRowHeight="15" x14ac:dyDescent="0.25"/>
  <cols>
    <col min="1" max="1" width="14.140625" style="29" customWidth="1"/>
    <col min="2" max="2" width="17.28515625" style="29" customWidth="1"/>
    <col min="3" max="3" width="2.7109375" style="29" customWidth="1"/>
    <col min="4" max="4" width="12.28515625" style="29" customWidth="1"/>
    <col min="5" max="8" width="12.85546875" style="29" customWidth="1"/>
    <col min="9" max="10" width="11.7109375" style="29"/>
    <col min="11" max="11" width="15.7109375" style="29" customWidth="1"/>
    <col min="12" max="16384" width="11.7109375" style="29"/>
  </cols>
  <sheetData>
    <row r="1" spans="1:11" x14ac:dyDescent="0.25">
      <c r="A1" s="42"/>
      <c r="B1" s="42"/>
      <c r="C1" s="42"/>
      <c r="D1" s="42"/>
      <c r="E1" s="42"/>
      <c r="F1" s="42"/>
      <c r="G1" s="42"/>
      <c r="H1" s="42"/>
      <c r="I1" s="28"/>
      <c r="K1" s="36"/>
    </row>
    <row r="2" spans="1:11" x14ac:dyDescent="0.25">
      <c r="A2" s="42"/>
      <c r="B2" s="42"/>
      <c r="C2" s="42"/>
      <c r="D2" s="42"/>
      <c r="E2" s="42"/>
      <c r="F2" s="42"/>
      <c r="G2" s="42"/>
      <c r="H2" s="42"/>
      <c r="I2" s="28"/>
      <c r="K2" s="36"/>
    </row>
    <row r="3" spans="1:11" x14ac:dyDescent="0.25">
      <c r="A3" s="42"/>
      <c r="B3" s="42"/>
      <c r="C3" s="42"/>
      <c r="D3" s="42"/>
      <c r="E3" s="42"/>
      <c r="F3" s="42"/>
      <c r="G3" s="42"/>
      <c r="H3" s="42"/>
      <c r="I3" s="28"/>
      <c r="K3" s="36"/>
    </row>
    <row r="4" spans="1:11" x14ac:dyDescent="0.25">
      <c r="A4" s="42"/>
      <c r="B4" s="42"/>
      <c r="C4" s="42"/>
      <c r="D4" s="42"/>
      <c r="E4" s="42"/>
      <c r="F4" s="42"/>
      <c r="G4" s="42"/>
      <c r="H4" s="42"/>
      <c r="I4" s="28"/>
      <c r="K4" s="36"/>
    </row>
    <row r="5" spans="1:11" x14ac:dyDescent="0.25">
      <c r="A5" s="42"/>
      <c r="B5" s="42"/>
      <c r="C5" s="42"/>
      <c r="D5" s="42"/>
      <c r="E5" s="42"/>
      <c r="F5" s="42"/>
      <c r="G5" s="42"/>
      <c r="H5" s="42"/>
      <c r="K5" s="36"/>
    </row>
    <row r="6" spans="1:11" x14ac:dyDescent="0.25">
      <c r="A6" s="42"/>
      <c r="B6" s="42"/>
      <c r="C6" s="42"/>
      <c r="D6" s="42"/>
      <c r="E6" s="42"/>
      <c r="F6" s="42"/>
      <c r="G6" s="42"/>
      <c r="H6" s="42"/>
      <c r="K6" s="36"/>
    </row>
    <row r="7" spans="1:11" x14ac:dyDescent="0.25">
      <c r="A7" s="42"/>
      <c r="B7" s="42"/>
      <c r="C7" s="42"/>
      <c r="D7" s="42"/>
      <c r="E7" s="42"/>
      <c r="F7" s="42"/>
      <c r="G7" s="42"/>
      <c r="H7" s="42"/>
      <c r="K7" s="36"/>
    </row>
    <row r="8" spans="1:11" x14ac:dyDescent="0.25">
      <c r="A8" s="42"/>
      <c r="B8" s="42"/>
      <c r="C8" s="42"/>
      <c r="D8" s="42"/>
      <c r="E8" s="42"/>
      <c r="F8" s="42"/>
      <c r="G8" s="42"/>
      <c r="H8" s="42"/>
      <c r="K8" s="36"/>
    </row>
    <row r="9" spans="1:11" x14ac:dyDescent="0.25">
      <c r="A9" s="42"/>
      <c r="B9" s="42"/>
      <c r="C9" s="42"/>
      <c r="D9" s="42"/>
      <c r="E9" s="42"/>
      <c r="F9" s="42"/>
      <c r="G9" s="42"/>
      <c r="H9" s="42"/>
      <c r="K9" s="36"/>
    </row>
    <row r="10" spans="1:11" x14ac:dyDescent="0.25">
      <c r="A10" s="42"/>
      <c r="B10" s="42"/>
      <c r="C10" s="42"/>
      <c r="D10" s="42"/>
      <c r="E10" s="42"/>
      <c r="F10" s="42"/>
      <c r="G10" s="42"/>
      <c r="H10" s="42"/>
      <c r="K10" s="36"/>
    </row>
    <row r="11" spans="1:11" x14ac:dyDescent="0.25">
      <c r="A11" s="42"/>
      <c r="B11" s="42"/>
      <c r="C11" s="42"/>
      <c r="D11" s="42"/>
      <c r="E11" s="42"/>
      <c r="F11" s="42"/>
      <c r="G11" s="42"/>
      <c r="H11" s="42"/>
      <c r="K11" s="36"/>
    </row>
    <row r="12" spans="1:11" x14ac:dyDescent="0.25">
      <c r="A12" s="42"/>
      <c r="B12" s="42"/>
      <c r="C12" s="42"/>
      <c r="D12" s="42"/>
      <c r="E12" s="42"/>
      <c r="F12" s="42"/>
      <c r="G12" s="42"/>
      <c r="H12" s="42"/>
      <c r="K12" s="36"/>
    </row>
    <row r="13" spans="1:11" x14ac:dyDescent="0.25">
      <c r="A13" s="42"/>
      <c r="B13" s="42"/>
      <c r="C13" s="42"/>
      <c r="D13" s="42"/>
      <c r="E13" s="42"/>
      <c r="F13" s="42"/>
      <c r="G13" s="42"/>
      <c r="H13" s="42"/>
    </row>
    <row r="14" spans="1:11" x14ac:dyDescent="0.25">
      <c r="A14" s="42"/>
      <c r="B14" s="42"/>
      <c r="C14" s="42"/>
      <c r="D14" s="42"/>
      <c r="E14" s="42"/>
      <c r="F14" s="42"/>
      <c r="G14" s="42"/>
      <c r="H14" s="42"/>
    </row>
    <row r="15" spans="1:11" x14ac:dyDescent="0.25">
      <c r="A15" s="42"/>
      <c r="B15" s="42"/>
      <c r="C15" s="42"/>
      <c r="D15" s="42"/>
      <c r="E15" s="42"/>
      <c r="F15" s="42"/>
      <c r="G15" s="42"/>
      <c r="H15" s="42"/>
    </row>
    <row r="16" spans="1:11" x14ac:dyDescent="0.25">
      <c r="A16" s="42"/>
      <c r="B16" s="42"/>
      <c r="C16" s="42"/>
      <c r="D16" s="42"/>
      <c r="E16" s="42"/>
      <c r="F16" s="42"/>
      <c r="G16" s="42"/>
      <c r="H16" s="42"/>
    </row>
    <row r="17" spans="1:9" x14ac:dyDescent="0.25">
      <c r="A17" s="42"/>
      <c r="B17" s="42"/>
      <c r="C17" s="42"/>
      <c r="D17" s="42"/>
      <c r="E17" s="42"/>
      <c r="F17" s="42"/>
      <c r="G17" s="42"/>
      <c r="H17" s="42"/>
    </row>
    <row r="18" spans="1:9" x14ac:dyDescent="0.25">
      <c r="A18" s="42"/>
      <c r="B18" s="42"/>
      <c r="C18" s="42"/>
      <c r="D18" s="42"/>
      <c r="E18" s="42"/>
      <c r="F18" s="42"/>
      <c r="G18" s="42"/>
      <c r="H18" s="42"/>
    </row>
    <row r="19" spans="1:9" x14ac:dyDescent="0.25">
      <c r="A19" s="42"/>
      <c r="B19" s="42"/>
      <c r="C19" s="42"/>
      <c r="D19" s="42"/>
      <c r="E19" s="42"/>
      <c r="F19" s="42"/>
      <c r="G19" s="42"/>
      <c r="H19" s="42"/>
    </row>
    <row r="20" spans="1:9" x14ac:dyDescent="0.25">
      <c r="A20" s="42"/>
      <c r="B20" s="42"/>
      <c r="C20" s="42"/>
      <c r="D20" s="42"/>
      <c r="E20" s="42"/>
      <c r="F20" s="42"/>
      <c r="G20" s="42"/>
      <c r="H20" s="42"/>
    </row>
    <row r="21" spans="1:9" x14ac:dyDescent="0.25">
      <c r="A21" s="42"/>
      <c r="B21" s="42"/>
      <c r="C21" s="42"/>
      <c r="D21" s="42"/>
      <c r="E21" s="42"/>
      <c r="F21" s="42"/>
      <c r="G21" s="42"/>
      <c r="H21" s="42"/>
    </row>
    <row r="22" spans="1:9" x14ac:dyDescent="0.25">
      <c r="A22" s="42"/>
      <c r="B22" s="42"/>
      <c r="C22" s="42"/>
      <c r="D22" s="42"/>
      <c r="E22" s="42"/>
      <c r="F22" s="42"/>
      <c r="G22" s="42"/>
      <c r="H22" s="42"/>
    </row>
    <row r="23" spans="1:9" x14ac:dyDescent="0.25">
      <c r="A23" s="42"/>
      <c r="B23" s="42"/>
      <c r="C23" s="42"/>
      <c r="D23" s="42"/>
      <c r="E23" s="42"/>
      <c r="F23" s="42"/>
      <c r="G23" s="42"/>
      <c r="H23" s="42"/>
    </row>
    <row r="24" spans="1:9" x14ac:dyDescent="0.25">
      <c r="A24" s="42"/>
      <c r="B24" s="42"/>
      <c r="C24" s="42"/>
      <c r="D24" s="42"/>
      <c r="E24" s="42"/>
      <c r="F24" s="42"/>
      <c r="G24" s="42"/>
      <c r="H24" s="42"/>
    </row>
    <row r="25" spans="1:9" ht="15" customHeight="1" x14ac:dyDescent="0.25">
      <c r="B25" s="43" t="s">
        <v>51</v>
      </c>
      <c r="C25" s="43"/>
      <c r="D25" s="43"/>
      <c r="E25" s="43"/>
      <c r="F25" s="43"/>
      <c r="G25" s="43"/>
      <c r="H25" s="43"/>
      <c r="I25" s="30"/>
    </row>
    <row r="26" spans="1:9" ht="15" customHeight="1" x14ac:dyDescent="0.25">
      <c r="B26" s="43"/>
      <c r="C26" s="43"/>
      <c r="D26" s="43"/>
      <c r="E26" s="43"/>
      <c r="F26" s="43"/>
      <c r="G26" s="43"/>
      <c r="H26" s="43"/>
      <c r="I26" s="30"/>
    </row>
    <row r="27" spans="1:9" ht="21" x14ac:dyDescent="0.25">
      <c r="B27" s="44" t="str">
        <f ca="1">CONCATENATE("Data for the reporting period ",YEAR(Formeln!$G$23)," to ",YEAR(Formeln!$G$32))</f>
        <v>Data for the reporting period 2015 to 2024</v>
      </c>
      <c r="C27" s="44"/>
      <c r="D27" s="44"/>
      <c r="E27" s="44"/>
      <c r="F27" s="44"/>
      <c r="G27" s="44"/>
      <c r="H27" s="44"/>
      <c r="I27" s="44"/>
    </row>
    <row r="28" spans="1:9" ht="21" x14ac:dyDescent="0.3">
      <c r="B28" s="45" t="str">
        <f>CONCATENATE("last updated: ")</f>
        <v xml:space="preserve">last updated: </v>
      </c>
      <c r="C28" s="45"/>
      <c r="D28" s="46" t="str">
        <f ca="1">TEXT(TODAY(),"[$-9]MMMM JJJJ")</f>
        <v>March 2025</v>
      </c>
      <c r="E28" s="46"/>
      <c r="F28" s="31"/>
      <c r="G28" s="31"/>
      <c r="H28" s="31"/>
      <c r="I28" s="32"/>
    </row>
    <row r="29" spans="1:9" ht="15.95" customHeight="1" x14ac:dyDescent="0.35">
      <c r="B29" s="47"/>
      <c r="C29" s="48"/>
      <c r="D29" s="48"/>
      <c r="E29" s="48"/>
      <c r="F29" s="48"/>
      <c r="G29" s="48"/>
      <c r="H29" s="48"/>
    </row>
    <row r="30" spans="1:9" ht="15" customHeight="1" x14ac:dyDescent="0.25">
      <c r="A30" s="41"/>
      <c r="B30" s="41"/>
      <c r="C30" s="41"/>
      <c r="D30" s="41"/>
      <c r="E30" s="41"/>
      <c r="F30" s="41"/>
      <c r="G30" s="41"/>
      <c r="H30" s="41"/>
    </row>
    <row r="31" spans="1:9" ht="15" customHeight="1" x14ac:dyDescent="0.25">
      <c r="A31" s="41"/>
      <c r="B31" s="41"/>
      <c r="C31" s="41"/>
      <c r="D31" s="41"/>
      <c r="E31" s="41"/>
      <c r="F31" s="41"/>
      <c r="G31" s="41"/>
      <c r="H31" s="41"/>
    </row>
    <row r="32" spans="1:9" x14ac:dyDescent="0.25">
      <c r="A32" s="41"/>
      <c r="B32" s="41"/>
      <c r="C32" s="41"/>
      <c r="D32" s="41"/>
      <c r="E32" s="41"/>
      <c r="F32" s="41"/>
      <c r="G32" s="41"/>
      <c r="H32" s="41"/>
    </row>
    <row r="33" spans="1:8" ht="21" x14ac:dyDescent="0.3">
      <c r="B33" s="33"/>
      <c r="C33" s="34"/>
      <c r="D33" s="34"/>
      <c r="E33" s="34"/>
      <c r="F33" s="34"/>
      <c r="G33" s="34"/>
      <c r="H33" s="34"/>
    </row>
    <row r="34" spans="1:8" x14ac:dyDescent="0.25">
      <c r="A34" s="42"/>
      <c r="B34" s="42"/>
      <c r="C34" s="42"/>
      <c r="D34" s="42"/>
      <c r="E34" s="42"/>
      <c r="F34" s="42"/>
      <c r="G34" s="42"/>
      <c r="H34" s="42"/>
    </row>
    <row r="35" spans="1:8" x14ac:dyDescent="0.25">
      <c r="A35" s="42"/>
      <c r="B35" s="42"/>
      <c r="C35" s="42"/>
      <c r="D35" s="42"/>
      <c r="E35" s="42"/>
      <c r="F35" s="42"/>
      <c r="G35" s="42"/>
      <c r="H35" s="42"/>
    </row>
    <row r="36" spans="1:8" x14ac:dyDescent="0.25">
      <c r="A36" s="42"/>
      <c r="B36" s="42"/>
      <c r="C36" s="42"/>
      <c r="D36" s="42"/>
      <c r="E36" s="42"/>
      <c r="F36" s="42"/>
      <c r="G36" s="42"/>
      <c r="H36" s="42"/>
    </row>
    <row r="37" spans="1:8" x14ac:dyDescent="0.25">
      <c r="A37" s="42"/>
      <c r="B37" s="42"/>
      <c r="C37" s="42"/>
      <c r="D37" s="42"/>
      <c r="E37" s="42"/>
      <c r="F37" s="42"/>
      <c r="G37" s="42"/>
      <c r="H37" s="42"/>
    </row>
    <row r="38" spans="1:8" x14ac:dyDescent="0.25">
      <c r="A38" s="42"/>
      <c r="B38" s="42"/>
      <c r="C38" s="42"/>
      <c r="D38" s="42"/>
      <c r="E38" s="42"/>
      <c r="F38" s="42"/>
      <c r="G38" s="42"/>
      <c r="H38" s="42"/>
    </row>
    <row r="39" spans="1:8" x14ac:dyDescent="0.25">
      <c r="A39" s="42"/>
      <c r="B39" s="42"/>
      <c r="C39" s="42"/>
      <c r="D39" s="42"/>
      <c r="E39" s="42"/>
      <c r="F39" s="42"/>
      <c r="G39" s="42"/>
      <c r="H39" s="42"/>
    </row>
    <row r="40" spans="1:8" x14ac:dyDescent="0.25">
      <c r="A40" s="42"/>
      <c r="B40" s="42"/>
      <c r="C40" s="42"/>
      <c r="D40" s="42"/>
      <c r="E40" s="42"/>
      <c r="F40" s="42"/>
      <c r="G40" s="42"/>
      <c r="H40" s="42"/>
    </row>
    <row r="41" spans="1:8" x14ac:dyDescent="0.25">
      <c r="A41" s="42"/>
      <c r="B41" s="42"/>
      <c r="C41" s="42"/>
      <c r="D41" s="42"/>
      <c r="E41" s="42"/>
      <c r="F41" s="42"/>
      <c r="G41" s="42"/>
      <c r="H41" s="42"/>
    </row>
    <row r="42" spans="1:8" x14ac:dyDescent="0.25">
      <c r="A42" s="42"/>
      <c r="B42" s="42"/>
      <c r="C42" s="42"/>
      <c r="D42" s="42"/>
      <c r="E42" s="42"/>
      <c r="F42" s="42"/>
      <c r="G42" s="42"/>
      <c r="H42" s="42"/>
    </row>
    <row r="43" spans="1:8" x14ac:dyDescent="0.25">
      <c r="A43" s="42"/>
      <c r="B43" s="42"/>
      <c r="C43" s="42"/>
      <c r="D43" s="42"/>
      <c r="E43" s="42"/>
      <c r="F43" s="42"/>
      <c r="G43" s="42"/>
      <c r="H43" s="42"/>
    </row>
    <row r="44" spans="1:8" x14ac:dyDescent="0.25">
      <c r="A44" s="42"/>
      <c r="B44" s="42"/>
      <c r="C44" s="42"/>
      <c r="D44" s="42"/>
      <c r="E44" s="42"/>
      <c r="F44" s="42"/>
      <c r="G44" s="42"/>
      <c r="H44" s="42"/>
    </row>
    <row r="45" spans="1:8" x14ac:dyDescent="0.25">
      <c r="A45" s="42"/>
      <c r="B45" s="42"/>
      <c r="C45" s="42"/>
      <c r="D45" s="42"/>
      <c r="E45" s="42"/>
      <c r="F45" s="42"/>
      <c r="G45" s="42"/>
      <c r="H45" s="42"/>
    </row>
    <row r="46" spans="1:8" x14ac:dyDescent="0.25">
      <c r="A46" s="42"/>
      <c r="B46" s="42"/>
      <c r="C46" s="42"/>
      <c r="D46" s="42"/>
      <c r="E46" s="42"/>
      <c r="F46" s="42"/>
      <c r="G46" s="42"/>
      <c r="H46" s="42"/>
    </row>
    <row r="47" spans="1:8" x14ac:dyDescent="0.25">
      <c r="A47" s="42"/>
      <c r="B47" s="42"/>
      <c r="C47" s="42"/>
      <c r="D47" s="42"/>
      <c r="E47" s="42"/>
      <c r="F47" s="42"/>
      <c r="G47" s="42"/>
      <c r="H47" s="42"/>
    </row>
    <row r="48" spans="1:8" x14ac:dyDescent="0.25">
      <c r="A48" s="42"/>
      <c r="B48" s="42"/>
      <c r="C48" s="42"/>
      <c r="D48" s="42"/>
      <c r="E48" s="42"/>
      <c r="F48" s="42"/>
      <c r="G48" s="42"/>
      <c r="H48" s="42"/>
    </row>
    <row r="49" spans="1:8" x14ac:dyDescent="0.25">
      <c r="A49" s="42"/>
      <c r="B49" s="42"/>
      <c r="C49" s="42"/>
      <c r="D49" s="42"/>
      <c r="E49" s="42"/>
      <c r="F49" s="42"/>
      <c r="G49" s="42"/>
      <c r="H49" s="42"/>
    </row>
    <row r="50" spans="1:8" x14ac:dyDescent="0.25">
      <c r="A50" s="42"/>
      <c r="B50" s="42"/>
      <c r="C50" s="42"/>
      <c r="D50" s="42"/>
      <c r="E50" s="42"/>
      <c r="F50" s="42"/>
      <c r="G50" s="42"/>
      <c r="H50" s="42"/>
    </row>
    <row r="51" spans="1:8" x14ac:dyDescent="0.25">
      <c r="A51" s="42"/>
      <c r="B51" s="42"/>
      <c r="C51" s="42"/>
      <c r="D51" s="42"/>
      <c r="E51" s="42"/>
      <c r="F51" s="42"/>
      <c r="G51" s="42"/>
      <c r="H51" s="42"/>
    </row>
    <row r="52" spans="1:8" x14ac:dyDescent="0.25">
      <c r="A52" s="42"/>
      <c r="B52" s="42"/>
      <c r="C52" s="42"/>
      <c r="D52" s="42"/>
      <c r="E52" s="42"/>
      <c r="F52" s="42"/>
      <c r="G52" s="42"/>
      <c r="H52" s="42"/>
    </row>
    <row r="53" spans="1:8" x14ac:dyDescent="0.25">
      <c r="A53" s="42"/>
      <c r="B53" s="42"/>
      <c r="C53" s="42"/>
      <c r="D53" s="42"/>
      <c r="E53" s="42"/>
      <c r="F53" s="42"/>
      <c r="G53" s="42"/>
      <c r="H53" s="42"/>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9"/>
  <sheetViews>
    <sheetView workbookViewId="0"/>
  </sheetViews>
  <sheetFormatPr baseColWidth="10" defaultRowHeight="15" x14ac:dyDescent="0.25"/>
  <cols>
    <col min="1" max="1" width="21.42578125" customWidth="1"/>
  </cols>
  <sheetData>
    <row r="1" spans="1:14" ht="24" customHeight="1" x14ac:dyDescent="0.25">
      <c r="A1" s="24" t="s">
        <v>47</v>
      </c>
      <c r="B1" s="61"/>
      <c r="C1" s="62"/>
      <c r="D1" s="62"/>
      <c r="E1" s="62"/>
      <c r="F1" s="62"/>
      <c r="G1" s="62"/>
      <c r="H1" s="62"/>
      <c r="I1" s="62"/>
      <c r="J1" s="62"/>
      <c r="K1" s="62"/>
      <c r="L1" s="62"/>
      <c r="M1" s="62"/>
      <c r="N1" s="62"/>
    </row>
    <row r="2" spans="1:14" ht="15" customHeight="1" x14ac:dyDescent="0.25">
      <c r="A2" s="53" t="s">
        <v>539</v>
      </c>
      <c r="B2" s="56"/>
      <c r="C2" s="56"/>
      <c r="D2" s="56"/>
      <c r="E2" s="56"/>
      <c r="F2" s="56"/>
      <c r="G2" s="56"/>
      <c r="H2" s="56"/>
      <c r="I2" s="56"/>
      <c r="J2" s="56"/>
      <c r="K2" s="56"/>
      <c r="L2" s="56"/>
      <c r="M2" s="56"/>
      <c r="N2" s="57"/>
    </row>
    <row r="3" spans="1:14" ht="15" customHeight="1" x14ac:dyDescent="0.25">
      <c r="A3" s="53"/>
      <c r="B3" s="56"/>
      <c r="C3" s="56"/>
      <c r="D3" s="56"/>
      <c r="E3" s="56"/>
      <c r="F3" s="56"/>
      <c r="G3" s="56"/>
      <c r="H3" s="56"/>
      <c r="I3" s="56"/>
      <c r="J3" s="56"/>
      <c r="K3" s="56"/>
      <c r="L3" s="56"/>
      <c r="M3" s="56"/>
      <c r="N3" s="57"/>
    </row>
    <row r="4" spans="1:14" ht="15" customHeight="1" x14ac:dyDescent="0.25">
      <c r="A4" s="53"/>
      <c r="B4" s="56"/>
      <c r="C4" s="56"/>
      <c r="D4" s="56"/>
      <c r="E4" s="56"/>
      <c r="F4" s="56"/>
      <c r="G4" s="56"/>
      <c r="H4" s="56"/>
      <c r="I4" s="56"/>
      <c r="J4" s="56"/>
      <c r="K4" s="56"/>
      <c r="L4" s="56"/>
      <c r="M4" s="56"/>
      <c r="N4" s="57"/>
    </row>
    <row r="5" spans="1:14" ht="15" customHeight="1" x14ac:dyDescent="0.25">
      <c r="A5" s="58"/>
      <c r="B5" s="59"/>
      <c r="C5" s="59"/>
      <c r="D5" s="59"/>
      <c r="E5" s="59"/>
      <c r="F5" s="59"/>
      <c r="G5" s="59"/>
      <c r="H5" s="59"/>
      <c r="I5" s="59"/>
      <c r="J5" s="59"/>
      <c r="K5" s="59"/>
      <c r="L5" s="59"/>
      <c r="M5" s="59"/>
      <c r="N5" s="60"/>
    </row>
    <row r="6" spans="1:14" ht="15" customHeight="1" x14ac:dyDescent="0.25"/>
    <row r="7" spans="1:14" ht="15.75" x14ac:dyDescent="0.25">
      <c r="A7" s="24" t="s">
        <v>48</v>
      </c>
      <c r="B7" s="25"/>
      <c r="C7" s="25"/>
      <c r="D7" s="25"/>
      <c r="E7" s="25"/>
      <c r="F7" s="25"/>
      <c r="G7" s="25"/>
      <c r="H7" s="25"/>
      <c r="I7" s="25"/>
      <c r="J7" s="25"/>
      <c r="K7" s="25"/>
      <c r="L7" s="25"/>
      <c r="M7" s="25"/>
      <c r="N7" s="25"/>
    </row>
    <row r="8" spans="1:14" ht="15" customHeight="1" x14ac:dyDescent="0.25">
      <c r="A8" s="53" t="str">
        <f ca="1">CONCATENATE(Formeln!$B$39,TEXT(Formeln!$B$40,"JJJJ"),Formeln!$B$41,TEXT(Formeln!$B$42,"JJJJ"),Formeln!$B$43)</f>
        <v>The graph shows how the top 10 of 2024 with the selected direction and position have changed in rank over the last ten years. This does not include the "Year" tab, as it already shows a progression over time. It is possible that in some years ranks are not filled, because this is a country outside the top 10 2024. No data points are visible for locked values. However, if locked values lie in the middle of the time series, a connecting line is still drawn between the free values before and after them. If the most current value is locked, the complete time series is omitted due to secrecy regulations.</v>
      </c>
      <c r="B8" s="54"/>
      <c r="C8" s="54"/>
      <c r="D8" s="54"/>
      <c r="E8" s="54"/>
      <c r="F8" s="54"/>
      <c r="G8" s="54"/>
      <c r="H8" s="54"/>
      <c r="I8" s="54"/>
      <c r="J8" s="54"/>
      <c r="K8" s="54"/>
      <c r="L8" s="54"/>
      <c r="M8" s="54"/>
      <c r="N8" s="55"/>
    </row>
    <row r="9" spans="1:14" ht="15" customHeight="1" x14ac:dyDescent="0.25">
      <c r="A9" s="53"/>
      <c r="B9" s="56"/>
      <c r="C9" s="56"/>
      <c r="D9" s="56"/>
      <c r="E9" s="56"/>
      <c r="F9" s="56"/>
      <c r="G9" s="56"/>
      <c r="H9" s="56"/>
      <c r="I9" s="56"/>
      <c r="J9" s="56"/>
      <c r="K9" s="56"/>
      <c r="L9" s="56"/>
      <c r="M9" s="56"/>
      <c r="N9" s="57"/>
    </row>
    <row r="10" spans="1:14" ht="15" customHeight="1" x14ac:dyDescent="0.25">
      <c r="A10" s="53"/>
      <c r="B10" s="56"/>
      <c r="C10" s="56"/>
      <c r="D10" s="56"/>
      <c r="E10" s="56"/>
      <c r="F10" s="56"/>
      <c r="G10" s="56"/>
      <c r="H10" s="56"/>
      <c r="I10" s="56"/>
      <c r="J10" s="56"/>
      <c r="K10" s="56"/>
      <c r="L10" s="56"/>
      <c r="M10" s="56"/>
      <c r="N10" s="57"/>
    </row>
    <row r="11" spans="1:14" ht="15" customHeight="1" x14ac:dyDescent="0.25">
      <c r="A11" s="53"/>
      <c r="B11" s="56"/>
      <c r="C11" s="56"/>
      <c r="D11" s="56"/>
      <c r="E11" s="56"/>
      <c r="F11" s="56"/>
      <c r="G11" s="56"/>
      <c r="H11" s="56"/>
      <c r="I11" s="56"/>
      <c r="J11" s="56"/>
      <c r="K11" s="56"/>
      <c r="L11" s="56"/>
      <c r="M11" s="56"/>
      <c r="N11" s="57"/>
    </row>
    <row r="12" spans="1:14" ht="15.75" customHeight="1" x14ac:dyDescent="0.25">
      <c r="A12" s="58"/>
      <c r="B12" s="59"/>
      <c r="C12" s="59"/>
      <c r="D12" s="59"/>
      <c r="E12" s="59"/>
      <c r="F12" s="59"/>
      <c r="G12" s="59"/>
      <c r="H12" s="59"/>
      <c r="I12" s="59"/>
      <c r="J12" s="59"/>
      <c r="K12" s="59"/>
      <c r="L12" s="59"/>
      <c r="M12" s="59"/>
      <c r="N12" s="60"/>
    </row>
    <row r="13" spans="1:14" x14ac:dyDescent="0.25">
      <c r="A13" s="26"/>
      <c r="B13" s="26"/>
      <c r="C13" s="26"/>
      <c r="D13" s="26"/>
      <c r="E13" s="26"/>
      <c r="F13" s="26"/>
      <c r="G13" s="26"/>
      <c r="H13" s="26"/>
      <c r="I13" s="26"/>
      <c r="J13" s="26"/>
      <c r="K13" s="26"/>
      <c r="L13" s="26"/>
      <c r="M13" s="26"/>
      <c r="N13" s="26"/>
    </row>
    <row r="14" spans="1:14" ht="15.75" x14ac:dyDescent="0.25">
      <c r="A14" s="24" t="s">
        <v>49</v>
      </c>
      <c r="B14" s="63"/>
      <c r="C14" s="64"/>
      <c r="D14" s="64"/>
      <c r="E14" s="64"/>
      <c r="F14" s="64"/>
      <c r="G14" s="64"/>
      <c r="H14" s="64"/>
      <c r="I14" s="64"/>
      <c r="J14" s="64"/>
      <c r="K14" s="64"/>
      <c r="L14" s="64"/>
      <c r="M14" s="64"/>
      <c r="N14" s="64"/>
    </row>
    <row r="15" spans="1:14" ht="15" customHeight="1" x14ac:dyDescent="0.25">
      <c r="A15" s="53" t="s">
        <v>50</v>
      </c>
      <c r="B15" s="56"/>
      <c r="C15" s="56"/>
      <c r="D15" s="56"/>
      <c r="E15" s="56"/>
      <c r="F15" s="56"/>
      <c r="G15" s="56"/>
      <c r="H15" s="56"/>
      <c r="I15" s="56"/>
      <c r="J15" s="56"/>
      <c r="K15" s="56"/>
      <c r="L15" s="56"/>
      <c r="M15" s="56"/>
      <c r="N15" s="57"/>
    </row>
    <row r="16" spans="1:14" ht="15" customHeight="1" x14ac:dyDescent="0.25">
      <c r="A16" s="53"/>
      <c r="B16" s="56"/>
      <c r="C16" s="56"/>
      <c r="D16" s="56"/>
      <c r="E16" s="56"/>
      <c r="F16" s="56"/>
      <c r="G16" s="56"/>
      <c r="H16" s="56"/>
      <c r="I16" s="56"/>
      <c r="J16" s="56"/>
      <c r="K16" s="56"/>
      <c r="L16" s="56"/>
      <c r="M16" s="56"/>
      <c r="N16" s="57"/>
    </row>
    <row r="17" spans="1:14" ht="15" customHeight="1" x14ac:dyDescent="0.25">
      <c r="A17" s="58"/>
      <c r="B17" s="59"/>
      <c r="C17" s="59"/>
      <c r="D17" s="59"/>
      <c r="E17" s="59"/>
      <c r="F17" s="59"/>
      <c r="G17" s="59"/>
      <c r="H17" s="59"/>
      <c r="I17" s="59"/>
      <c r="J17" s="59"/>
      <c r="K17" s="59"/>
      <c r="L17" s="59"/>
      <c r="M17" s="59"/>
      <c r="N17" s="60"/>
    </row>
    <row r="19" spans="1:14" x14ac:dyDescent="0.25">
      <c r="A19" s="27"/>
      <c r="B19" s="27"/>
      <c r="C19" s="35"/>
    </row>
  </sheetData>
  <mergeCells count="3">
    <mergeCell ref="A8:N12"/>
    <mergeCell ref="A2:N5"/>
    <mergeCell ref="A15:N17"/>
  </mergeCells>
  <pageMargins left="0.7" right="0.7" top="0.78740157499999996" bottom="0.78740157499999996" header="0.3" footer="0.3"/>
  <pageSetup paperSize="9" orientation="portrait"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80"/>
  <sheetViews>
    <sheetView workbookViewId="0">
      <selection activeCell="D4" sqref="D4"/>
    </sheetView>
  </sheetViews>
  <sheetFormatPr baseColWidth="10" defaultColWidth="8.85546875" defaultRowHeight="15" x14ac:dyDescent="0.25"/>
  <cols>
    <col min="2" max="2" width="5" bestFit="1" customWidth="1"/>
    <col min="3" max="3" width="11" bestFit="1" customWidth="1"/>
    <col min="4" max="4" width="20.140625" bestFit="1" customWidth="1"/>
    <col min="10" max="10" width="5.28515625" bestFit="1" customWidth="1"/>
    <col min="11" max="11" width="18.85546875" customWidth="1"/>
    <col min="12" max="12" width="21" customWidth="1"/>
  </cols>
  <sheetData>
    <row r="1" spans="1:26" ht="15.75" thickBot="1" x14ac:dyDescent="0.3">
      <c r="A1" s="3"/>
      <c r="B1" s="49"/>
      <c r="C1" s="49"/>
      <c r="D1" s="49"/>
      <c r="E1" s="3"/>
      <c r="F1" s="3"/>
      <c r="G1" s="3"/>
      <c r="H1" s="3"/>
      <c r="I1" s="3"/>
      <c r="J1" s="3"/>
      <c r="K1" s="3"/>
      <c r="L1" s="3"/>
      <c r="M1" s="3"/>
      <c r="N1" s="3"/>
      <c r="O1" s="3"/>
      <c r="P1" s="3"/>
      <c r="Q1" s="3"/>
      <c r="R1" s="3"/>
      <c r="S1" s="3"/>
      <c r="T1" s="3"/>
      <c r="U1" s="3"/>
      <c r="V1" s="3"/>
      <c r="W1" s="3"/>
      <c r="X1" s="3"/>
      <c r="Y1" s="3"/>
      <c r="Z1" s="3"/>
    </row>
    <row r="2" spans="1:26" x14ac:dyDescent="0.25">
      <c r="A2" s="3"/>
      <c r="B2" s="50" t="s">
        <v>86</v>
      </c>
      <c r="C2" s="51"/>
      <c r="D2" s="52"/>
      <c r="E2" s="3"/>
      <c r="F2" s="3"/>
      <c r="G2" s="3"/>
      <c r="H2" s="3"/>
      <c r="I2" s="3"/>
      <c r="J2" s="23" t="s">
        <v>53</v>
      </c>
      <c r="K2" s="22" t="s">
        <v>52</v>
      </c>
      <c r="L2" s="13" t="s">
        <v>537</v>
      </c>
      <c r="M2" s="3"/>
      <c r="N2" s="3"/>
      <c r="O2" s="3"/>
      <c r="P2" s="3"/>
      <c r="Q2" s="3"/>
      <c r="R2" s="3"/>
      <c r="S2" s="3"/>
      <c r="T2" s="3"/>
      <c r="U2" s="3"/>
      <c r="V2" s="3"/>
      <c r="W2" s="3"/>
      <c r="X2" s="3"/>
      <c r="Y2" s="3"/>
      <c r="Z2" s="3"/>
    </row>
    <row r="3" spans="1:26" x14ac:dyDescent="0.25">
      <c r="A3" s="3"/>
      <c r="B3" s="9" t="s">
        <v>54</v>
      </c>
      <c r="C3" s="8" t="s">
        <v>55</v>
      </c>
      <c r="D3" s="10" t="s">
        <v>42</v>
      </c>
      <c r="E3" s="3"/>
      <c r="F3" s="3"/>
      <c r="G3" s="3"/>
      <c r="H3" s="3"/>
      <c r="I3" s="3"/>
      <c r="J3" s="14">
        <v>1</v>
      </c>
      <c r="K3" s="18" t="str">
        <f ca="1">Formeln!H55</f>
        <v>United States</v>
      </c>
      <c r="L3" s="38">
        <f ca="1">OFFSET(Datengrundlage!E3,Formeln!$G$35*12,Formeln!$C$35*2)</f>
        <v>288328.93800000002</v>
      </c>
      <c r="M3" s="3"/>
      <c r="N3" s="3"/>
      <c r="O3" s="3"/>
      <c r="P3" s="3"/>
      <c r="Q3" s="3"/>
      <c r="R3" s="3"/>
      <c r="S3" s="3"/>
      <c r="T3" s="3"/>
      <c r="U3" s="3"/>
      <c r="V3" s="3"/>
      <c r="W3" s="3"/>
      <c r="X3" s="3"/>
      <c r="Y3" s="3"/>
      <c r="Z3" s="3"/>
    </row>
    <row r="4" spans="1:26" ht="15.75" thickBot="1" x14ac:dyDescent="0.3">
      <c r="A4" s="3"/>
      <c r="B4" s="5">
        <v>45657</v>
      </c>
      <c r="C4" s="6" t="s">
        <v>79</v>
      </c>
      <c r="D4" s="7" t="s">
        <v>80</v>
      </c>
      <c r="E4" s="3"/>
      <c r="F4" s="3"/>
      <c r="G4" s="3"/>
      <c r="H4" s="3"/>
      <c r="I4" s="3"/>
      <c r="J4" s="15">
        <v>2</v>
      </c>
      <c r="K4" s="19" t="str">
        <f ca="1">Formeln!H56</f>
        <v>France</v>
      </c>
      <c r="L4" s="39">
        <f ca="1">OFFSET(Datengrundlage!E4,Formeln!$G$35*12,Formeln!$C$35*2)</f>
        <v>174694.788</v>
      </c>
      <c r="M4" s="3"/>
      <c r="N4" s="3"/>
      <c r="O4" s="3"/>
      <c r="P4" s="3"/>
      <c r="Q4" s="3"/>
      <c r="R4" s="3"/>
      <c r="S4" s="3"/>
      <c r="T4" s="3"/>
      <c r="U4" s="3"/>
      <c r="V4" s="3"/>
      <c r="W4" s="3"/>
      <c r="X4" s="3"/>
      <c r="Y4" s="3"/>
      <c r="Z4" s="3"/>
    </row>
    <row r="5" spans="1:26" x14ac:dyDescent="0.25">
      <c r="A5" s="3"/>
      <c r="B5" s="3"/>
      <c r="C5" s="3"/>
      <c r="D5" s="3"/>
      <c r="E5" s="3"/>
      <c r="F5" s="3"/>
      <c r="G5" s="3"/>
      <c r="H5" s="3"/>
      <c r="I5" s="3"/>
      <c r="J5" s="16">
        <v>3</v>
      </c>
      <c r="K5" s="20" t="str">
        <f ca="1">Formeln!H57</f>
        <v>Netherlands</v>
      </c>
      <c r="L5" s="38">
        <f ca="1">OFFSET(Datengrundlage!E5,Formeln!$G$35*12,Formeln!$C$35*2)</f>
        <v>173315.83799999999</v>
      </c>
      <c r="M5" s="3"/>
      <c r="N5" s="3"/>
      <c r="O5" s="3"/>
      <c r="P5" s="3"/>
      <c r="Q5" s="3"/>
      <c r="R5" s="3"/>
      <c r="S5" s="3"/>
      <c r="T5" s="3"/>
      <c r="U5" s="3"/>
      <c r="V5" s="3"/>
      <c r="W5" s="3"/>
      <c r="X5" s="3"/>
      <c r="Y5" s="3"/>
      <c r="Z5" s="3"/>
    </row>
    <row r="6" spans="1:26" x14ac:dyDescent="0.25">
      <c r="A6" s="3"/>
      <c r="B6" s="3"/>
      <c r="C6" s="3"/>
      <c r="D6" s="3"/>
      <c r="E6" s="3"/>
      <c r="F6" s="3"/>
      <c r="G6" s="3"/>
      <c r="H6" s="3"/>
      <c r="I6" s="3"/>
      <c r="J6" s="15">
        <v>4</v>
      </c>
      <c r="K6" s="19" t="str">
        <f ca="1">Formeln!H58</f>
        <v>United Kingdom</v>
      </c>
      <c r="L6" s="39">
        <f ca="1">OFFSET(Datengrundlage!E6,Formeln!$G$35*12,Formeln!$C$35*2)</f>
        <v>170691.95600000001</v>
      </c>
      <c r="M6" s="3"/>
      <c r="N6" s="3"/>
      <c r="O6" s="3"/>
      <c r="P6" s="3"/>
      <c r="Q6" s="3"/>
      <c r="R6" s="3"/>
      <c r="S6" s="3"/>
      <c r="T6" s="3"/>
      <c r="U6" s="3"/>
      <c r="V6" s="3"/>
      <c r="W6" s="3"/>
      <c r="X6" s="3"/>
      <c r="Y6" s="3"/>
      <c r="Z6" s="3"/>
    </row>
    <row r="7" spans="1:26" x14ac:dyDescent="0.25">
      <c r="A7" s="3"/>
      <c r="B7" s="3"/>
      <c r="C7" s="3"/>
      <c r="D7" s="3"/>
      <c r="E7" s="3"/>
      <c r="F7" s="3"/>
      <c r="G7" s="3"/>
      <c r="H7" s="3"/>
      <c r="I7" s="3"/>
      <c r="J7" s="16">
        <v>5</v>
      </c>
      <c r="K7" s="20" t="str">
        <f ca="1">Formeln!H59</f>
        <v>China</v>
      </c>
      <c r="L7" s="38">
        <f ca="1">OFFSET(Datengrundlage!E7,Formeln!$G$35*12,Formeln!$C$35*2)</f>
        <v>130252.735</v>
      </c>
      <c r="M7" s="3"/>
      <c r="N7" s="3"/>
      <c r="O7" s="3"/>
      <c r="P7" s="3"/>
      <c r="Q7" s="3"/>
      <c r="R7" s="3"/>
      <c r="S7" s="3"/>
      <c r="T7" s="3"/>
      <c r="U7" s="3"/>
      <c r="V7" s="3"/>
      <c r="W7" s="3"/>
      <c r="X7" s="3"/>
      <c r="Y7" s="3"/>
      <c r="Z7" s="3"/>
    </row>
    <row r="8" spans="1:26" x14ac:dyDescent="0.25">
      <c r="A8" s="3"/>
      <c r="B8" s="3"/>
      <c r="C8" s="3"/>
      <c r="D8" s="3"/>
      <c r="E8" s="3"/>
      <c r="F8" s="3"/>
      <c r="G8" s="3"/>
      <c r="H8" s="3"/>
      <c r="I8" s="3"/>
      <c r="J8" s="15">
        <v>6</v>
      </c>
      <c r="K8" s="19" t="str">
        <f ca="1">Formeln!H60</f>
        <v>Switzerland</v>
      </c>
      <c r="L8" s="39">
        <f ca="1">OFFSET(Datengrundlage!E8,Formeln!$G$35*12,Formeln!$C$35*2)</f>
        <v>125404.859</v>
      </c>
      <c r="M8" s="3"/>
      <c r="N8" s="3"/>
      <c r="O8" s="3"/>
      <c r="P8" s="3"/>
      <c r="Q8" s="3"/>
      <c r="R8" s="3"/>
      <c r="S8" s="3"/>
      <c r="T8" s="3"/>
      <c r="U8" s="3"/>
      <c r="V8" s="3"/>
      <c r="W8" s="3"/>
      <c r="X8" s="3"/>
      <c r="Y8" s="3"/>
      <c r="Z8" s="3"/>
    </row>
    <row r="9" spans="1:26" x14ac:dyDescent="0.25">
      <c r="A9" s="3"/>
      <c r="B9" s="3"/>
      <c r="C9" s="3"/>
      <c r="D9" s="3"/>
      <c r="E9" s="3"/>
      <c r="F9" s="3"/>
      <c r="G9" s="3"/>
      <c r="H9" s="3"/>
      <c r="I9" s="3"/>
      <c r="J9" s="16">
        <v>7</v>
      </c>
      <c r="K9" s="20" t="str">
        <f ca="1">Formeln!H61</f>
        <v>Italy</v>
      </c>
      <c r="L9" s="38">
        <f ca="1">OFFSET(Datengrundlage!E9,Formeln!$G$35*12,Formeln!$C$35*2)</f>
        <v>105364.52099999999</v>
      </c>
      <c r="M9" s="3"/>
      <c r="N9" s="3"/>
      <c r="O9" s="3"/>
      <c r="P9" s="3"/>
      <c r="Q9" s="3"/>
      <c r="R9" s="3"/>
      <c r="S9" s="3"/>
      <c r="T9" s="3"/>
      <c r="U9" s="3"/>
      <c r="V9" s="3"/>
      <c r="W9" s="3"/>
      <c r="X9" s="3"/>
      <c r="Y9" s="3"/>
      <c r="Z9" s="3"/>
    </row>
    <row r="10" spans="1:26" x14ac:dyDescent="0.25">
      <c r="A10" s="3"/>
      <c r="B10" s="3"/>
      <c r="C10" s="3"/>
      <c r="D10" s="3"/>
      <c r="E10" s="3"/>
      <c r="F10" s="3"/>
      <c r="G10" s="3"/>
      <c r="H10" s="3"/>
      <c r="I10" s="3"/>
      <c r="J10" s="15">
        <v>8</v>
      </c>
      <c r="K10" s="19" t="str">
        <f ca="1">Formeln!H62</f>
        <v>Austria</v>
      </c>
      <c r="L10" s="39">
        <f ca="1">OFFSET(Datengrundlage!E10,Formeln!$G$35*12,Formeln!$C$35*2)</f>
        <v>98573.213000000003</v>
      </c>
      <c r="M10" s="3"/>
      <c r="N10" s="3"/>
      <c r="O10" s="3"/>
      <c r="P10" s="3"/>
      <c r="Q10" s="3"/>
      <c r="R10" s="3"/>
      <c r="S10" s="3"/>
      <c r="T10" s="3"/>
      <c r="U10" s="3"/>
      <c r="V10" s="3"/>
      <c r="W10" s="3"/>
      <c r="X10" s="3"/>
      <c r="Y10" s="3"/>
      <c r="Z10" s="3"/>
    </row>
    <row r="11" spans="1:26" x14ac:dyDescent="0.25">
      <c r="A11" s="3"/>
      <c r="B11" s="3"/>
      <c r="C11" s="3"/>
      <c r="D11" s="3"/>
      <c r="E11" s="3"/>
      <c r="F11" s="3"/>
      <c r="G11" s="3"/>
      <c r="H11" s="3"/>
      <c r="I11" s="3"/>
      <c r="J11" s="16">
        <v>9</v>
      </c>
      <c r="K11" s="20" t="str">
        <f ca="1">Formeln!H63</f>
        <v>Poland</v>
      </c>
      <c r="L11" s="38">
        <f ca="1">OFFSET(Datengrundlage!E11,Formeln!$G$35*12,Formeln!$C$35*2)</f>
        <v>95304.930999999997</v>
      </c>
      <c r="M11" s="3"/>
      <c r="N11" s="3"/>
      <c r="O11" s="3"/>
      <c r="P11" s="3"/>
      <c r="Q11" s="3"/>
      <c r="R11" s="3"/>
      <c r="S11" s="3"/>
      <c r="T11" s="3"/>
      <c r="U11" s="3"/>
      <c r="V11" s="3"/>
      <c r="W11" s="3"/>
      <c r="X11" s="3"/>
      <c r="Y11" s="3"/>
      <c r="Z11" s="3"/>
    </row>
    <row r="12" spans="1:26" ht="15.75" thickBot="1" x14ac:dyDescent="0.3">
      <c r="A12" s="3"/>
      <c r="B12" s="3"/>
      <c r="C12" s="3"/>
      <c r="D12" s="3"/>
      <c r="E12" s="3"/>
      <c r="F12" s="3"/>
      <c r="G12" s="3"/>
      <c r="H12" s="3"/>
      <c r="I12" s="3"/>
      <c r="J12" s="17">
        <v>10</v>
      </c>
      <c r="K12" s="21" t="str">
        <f ca="1">Formeln!H64</f>
        <v>Luxembourg</v>
      </c>
      <c r="L12" s="40">
        <f ca="1">OFFSET(Datengrundlage!E12,Formeln!$G$35*12,Formeln!$C$35*2)</f>
        <v>74149.88</v>
      </c>
      <c r="M12" s="3"/>
      <c r="N12" s="3"/>
      <c r="O12" s="3"/>
      <c r="P12" s="3"/>
      <c r="Q12" s="3"/>
      <c r="R12" s="3"/>
      <c r="S12" s="3"/>
      <c r="T12" s="3"/>
      <c r="U12" s="3"/>
      <c r="V12" s="3"/>
      <c r="W12" s="3"/>
      <c r="X12" s="3"/>
      <c r="Y12" s="3"/>
      <c r="Z12" s="3"/>
    </row>
    <row r="13" spans="1:26" x14ac:dyDescent="0.25">
      <c r="A13" s="3"/>
      <c r="B13" s="3"/>
      <c r="C13" s="3"/>
      <c r="D13" s="3"/>
      <c r="E13" s="3"/>
      <c r="F13" s="3"/>
      <c r="G13" s="3"/>
      <c r="H13" s="3"/>
      <c r="I13" s="3"/>
      <c r="J13" s="3"/>
      <c r="K13" s="3"/>
      <c r="L13" s="3"/>
      <c r="M13" s="3"/>
      <c r="N13" s="3"/>
      <c r="O13" s="3"/>
      <c r="P13" s="3"/>
      <c r="Q13" s="3"/>
      <c r="R13" s="3"/>
      <c r="S13" s="3"/>
      <c r="T13" s="3"/>
      <c r="U13" s="3"/>
      <c r="V13" s="3"/>
      <c r="W13" s="3"/>
      <c r="X13" s="3"/>
      <c r="Y13" s="3"/>
      <c r="Z13" s="3"/>
    </row>
    <row r="14" spans="1:26" x14ac:dyDescent="0.25">
      <c r="A14" s="3"/>
      <c r="B14" s="3"/>
      <c r="C14" s="3"/>
      <c r="D14" s="3"/>
      <c r="E14" s="3"/>
      <c r="F14" s="3"/>
      <c r="G14" s="3"/>
      <c r="H14" s="3"/>
      <c r="I14" s="3"/>
      <c r="J14" s="11" t="s">
        <v>95</v>
      </c>
      <c r="K14" s="4"/>
      <c r="L14" s="4"/>
      <c r="M14" s="4"/>
      <c r="N14" s="4"/>
      <c r="O14" s="3"/>
      <c r="P14" s="3"/>
      <c r="Q14" s="3"/>
      <c r="R14" s="3"/>
      <c r="S14" s="3"/>
      <c r="T14" s="3"/>
      <c r="U14" s="3"/>
      <c r="V14" s="3"/>
      <c r="W14" s="3"/>
      <c r="X14" s="3"/>
      <c r="Y14" s="3"/>
      <c r="Z14" s="3"/>
    </row>
    <row r="15" spans="1:26" x14ac:dyDescent="0.25">
      <c r="A15" s="3"/>
      <c r="B15" s="3"/>
      <c r="C15" s="3"/>
      <c r="D15" s="3"/>
      <c r="E15" s="3"/>
      <c r="F15" s="3"/>
      <c r="G15" s="3"/>
      <c r="H15" s="3"/>
      <c r="I15" s="3"/>
      <c r="J15" s="12" t="s">
        <v>92</v>
      </c>
      <c r="K15" s="4"/>
      <c r="L15" s="4"/>
      <c r="M15" s="4"/>
      <c r="N15" s="4"/>
      <c r="O15" s="3"/>
      <c r="P15" s="3"/>
      <c r="Q15" s="3"/>
      <c r="R15" s="3"/>
      <c r="S15" s="3"/>
      <c r="T15" s="3"/>
      <c r="U15" s="3"/>
      <c r="V15" s="3"/>
      <c r="W15" s="3"/>
      <c r="X15" s="3"/>
      <c r="Y15" s="3"/>
      <c r="Z15" s="3"/>
    </row>
    <row r="16" spans="1:26" x14ac:dyDescent="0.25">
      <c r="A16" s="3"/>
      <c r="B16" s="3"/>
      <c r="C16" s="3"/>
      <c r="D16" s="3"/>
      <c r="E16" s="3"/>
      <c r="F16" s="3"/>
      <c r="G16" s="3"/>
      <c r="H16" s="3"/>
      <c r="I16" s="3"/>
      <c r="J16" s="12" t="s">
        <v>93</v>
      </c>
      <c r="K16" s="4"/>
      <c r="L16" s="4"/>
      <c r="M16" s="4"/>
      <c r="N16" s="4"/>
      <c r="O16" s="3"/>
      <c r="P16" s="3"/>
      <c r="Q16" s="3"/>
      <c r="R16" s="3"/>
      <c r="S16" s="3"/>
      <c r="T16" s="3"/>
      <c r="U16" s="3"/>
      <c r="V16" s="3"/>
      <c r="W16" s="3"/>
      <c r="X16" s="3"/>
      <c r="Y16" s="3"/>
      <c r="Z16" s="3"/>
    </row>
    <row r="17" spans="1:26" x14ac:dyDescent="0.25">
      <c r="A17" s="3"/>
      <c r="B17" s="3"/>
      <c r="C17" s="3"/>
      <c r="D17" s="3"/>
      <c r="E17" s="3"/>
      <c r="F17" s="3"/>
      <c r="G17" s="3"/>
      <c r="H17" s="3"/>
      <c r="I17" s="3"/>
      <c r="J17" s="12" t="s">
        <v>94</v>
      </c>
      <c r="K17" s="4"/>
      <c r="L17" s="4"/>
      <c r="M17" s="4"/>
      <c r="N17" s="4"/>
      <c r="O17" s="3"/>
      <c r="P17" s="3"/>
      <c r="Q17" s="3"/>
      <c r="R17" s="3"/>
      <c r="S17" s="3"/>
      <c r="T17" s="3"/>
      <c r="U17" s="3"/>
      <c r="V17" s="3"/>
      <c r="W17" s="3"/>
      <c r="X17" s="3"/>
      <c r="Y17" s="3"/>
      <c r="Z17" s="3"/>
    </row>
    <row r="18" spans="1:26" x14ac:dyDescent="0.25">
      <c r="A18" s="3"/>
      <c r="B18" s="3"/>
      <c r="C18" s="3"/>
      <c r="D18" s="3"/>
      <c r="E18" s="3"/>
      <c r="F18" s="3"/>
      <c r="G18" s="3"/>
      <c r="H18" s="3"/>
      <c r="I18" s="3"/>
      <c r="J18" s="3"/>
      <c r="K18" s="3"/>
      <c r="L18" s="3"/>
      <c r="M18" s="3"/>
      <c r="N18" s="3"/>
      <c r="O18" s="3"/>
      <c r="P18" s="3"/>
      <c r="Q18" s="3"/>
      <c r="R18" s="3"/>
      <c r="S18" s="3"/>
      <c r="T18" s="3"/>
      <c r="U18" s="3"/>
      <c r="V18" s="3"/>
      <c r="W18" s="3"/>
      <c r="X18" s="3"/>
      <c r="Y18" s="3"/>
      <c r="Z18" s="3"/>
    </row>
    <row r="19" spans="1:26" x14ac:dyDescent="0.25">
      <c r="A19" s="3"/>
      <c r="B19" s="3"/>
      <c r="C19" s="3"/>
      <c r="D19" s="3"/>
      <c r="E19" s="3"/>
      <c r="F19" s="3"/>
      <c r="G19" s="3"/>
      <c r="H19" s="3"/>
      <c r="I19" s="3"/>
      <c r="J19" s="3"/>
      <c r="K19" s="3"/>
      <c r="L19" s="3"/>
      <c r="M19" s="3"/>
      <c r="N19" s="3"/>
      <c r="O19" s="3"/>
      <c r="P19" s="3"/>
      <c r="Q19" s="3"/>
      <c r="R19" s="3"/>
      <c r="S19" s="3"/>
      <c r="T19" s="3"/>
      <c r="U19" s="3"/>
      <c r="V19" s="3"/>
      <c r="W19" s="3"/>
      <c r="X19" s="3"/>
      <c r="Y19" s="3"/>
      <c r="Z19" s="3"/>
    </row>
    <row r="20" spans="1:26" x14ac:dyDescent="0.25">
      <c r="A20" s="3"/>
      <c r="B20" s="3"/>
      <c r="C20" s="3"/>
      <c r="D20" s="3"/>
      <c r="E20" s="3"/>
      <c r="F20" s="3"/>
      <c r="G20" s="3"/>
      <c r="H20" s="3"/>
      <c r="I20" s="3"/>
      <c r="J20" s="3"/>
      <c r="K20" s="3"/>
      <c r="L20" s="3"/>
      <c r="M20" s="3"/>
      <c r="N20" s="3"/>
      <c r="O20" s="3"/>
      <c r="P20" s="3"/>
      <c r="Q20" s="3"/>
      <c r="R20" s="3"/>
      <c r="S20" s="3"/>
      <c r="T20" s="3"/>
      <c r="U20" s="3"/>
      <c r="V20" s="3"/>
      <c r="W20" s="3"/>
      <c r="X20" s="3"/>
      <c r="Y20" s="3"/>
      <c r="Z20" s="3"/>
    </row>
    <row r="21" spans="1:26" x14ac:dyDescent="0.25">
      <c r="A21" s="3"/>
      <c r="B21" s="3"/>
      <c r="C21" s="3"/>
      <c r="D21" s="3"/>
      <c r="E21" s="3"/>
      <c r="F21" s="3"/>
      <c r="G21" s="3"/>
      <c r="H21" s="3"/>
      <c r="I21" s="3"/>
      <c r="J21" s="3"/>
      <c r="K21" s="3"/>
      <c r="L21" s="3"/>
      <c r="M21" s="3"/>
      <c r="N21" s="3"/>
      <c r="O21" s="3"/>
      <c r="P21" s="3"/>
      <c r="Q21" s="3"/>
      <c r="R21" s="3"/>
      <c r="S21" s="3"/>
      <c r="T21" s="3"/>
      <c r="U21" s="3"/>
      <c r="V21" s="3"/>
      <c r="W21" s="3"/>
      <c r="X21" s="3"/>
      <c r="Y21" s="3"/>
      <c r="Z21" s="3"/>
    </row>
    <row r="22" spans="1:26" x14ac:dyDescent="0.25">
      <c r="A22" s="3"/>
      <c r="B22" s="3"/>
      <c r="C22" s="3"/>
      <c r="D22" s="3"/>
      <c r="E22" s="3"/>
      <c r="F22" s="3"/>
      <c r="G22" s="3"/>
      <c r="H22" s="3"/>
      <c r="I22" s="3"/>
      <c r="J22" s="3"/>
      <c r="K22" s="3"/>
      <c r="L22" s="3"/>
      <c r="M22" s="3"/>
      <c r="N22" s="3"/>
      <c r="O22" s="3"/>
      <c r="P22" s="3"/>
      <c r="Q22" s="3"/>
      <c r="R22" s="3"/>
      <c r="S22" s="3"/>
      <c r="T22" s="3"/>
      <c r="U22" s="3"/>
      <c r="V22" s="3"/>
      <c r="W22" s="3"/>
      <c r="X22" s="3"/>
      <c r="Y22" s="3"/>
      <c r="Z22" s="3"/>
    </row>
    <row r="23" spans="1:26" x14ac:dyDescent="0.25">
      <c r="A23" s="3"/>
      <c r="B23" s="3"/>
      <c r="C23" s="3"/>
      <c r="D23" s="3"/>
      <c r="E23" s="3"/>
      <c r="F23" s="3"/>
      <c r="G23" s="3"/>
      <c r="H23" s="3"/>
      <c r="I23" s="3"/>
      <c r="J23" s="3"/>
      <c r="K23" s="3"/>
      <c r="L23" s="3"/>
      <c r="M23" s="3"/>
      <c r="N23" s="3"/>
      <c r="O23" s="3"/>
      <c r="P23" s="3"/>
      <c r="Q23" s="3"/>
      <c r="R23" s="3"/>
      <c r="S23" s="3"/>
      <c r="T23" s="3"/>
      <c r="U23" s="3"/>
      <c r="V23" s="3"/>
      <c r="W23" s="3"/>
      <c r="X23" s="3"/>
      <c r="Y23" s="3"/>
      <c r="Z23" s="3"/>
    </row>
    <row r="24" spans="1:26" x14ac:dyDescent="0.25">
      <c r="A24" s="3"/>
      <c r="B24" s="3"/>
      <c r="C24" s="3"/>
      <c r="D24" s="3"/>
      <c r="E24" s="3"/>
      <c r="F24" s="3"/>
      <c r="G24" s="3"/>
      <c r="H24" s="3"/>
      <c r="I24" s="3"/>
      <c r="J24" s="3"/>
      <c r="K24" s="3"/>
      <c r="L24" s="3"/>
      <c r="M24" s="3"/>
      <c r="N24" s="3"/>
      <c r="O24" s="3"/>
      <c r="P24" s="3"/>
      <c r="Q24" s="3"/>
      <c r="R24" s="3"/>
      <c r="S24" s="3"/>
      <c r="T24" s="3"/>
      <c r="U24" s="3"/>
      <c r="V24" s="3"/>
      <c r="W24" s="3"/>
      <c r="X24" s="3"/>
      <c r="Y24" s="3"/>
      <c r="Z24" s="3"/>
    </row>
    <row r="25" spans="1:26" x14ac:dyDescent="0.25">
      <c r="A25" s="3"/>
      <c r="B25" s="3"/>
      <c r="C25" s="3"/>
      <c r="D25" s="3"/>
      <c r="E25" s="3"/>
      <c r="F25" s="3"/>
      <c r="G25" s="3"/>
      <c r="H25" s="3"/>
      <c r="I25" s="3"/>
      <c r="J25" s="3"/>
      <c r="K25" s="3"/>
      <c r="L25" s="3"/>
      <c r="M25" s="3"/>
      <c r="N25" s="3"/>
      <c r="O25" s="3"/>
      <c r="P25" s="3"/>
      <c r="Q25" s="3"/>
      <c r="R25" s="3"/>
      <c r="S25" s="3"/>
      <c r="T25" s="3"/>
      <c r="U25" s="3"/>
      <c r="V25" s="3"/>
      <c r="W25" s="3"/>
      <c r="X25" s="3"/>
      <c r="Y25" s="3"/>
      <c r="Z25" s="3"/>
    </row>
    <row r="26" spans="1:26" x14ac:dyDescent="0.25">
      <c r="A26" s="3"/>
      <c r="B26" s="3"/>
      <c r="C26" s="3"/>
      <c r="D26" s="3"/>
      <c r="E26" s="3"/>
      <c r="F26" s="3"/>
      <c r="G26" s="3"/>
      <c r="H26" s="3"/>
      <c r="I26" s="3"/>
      <c r="J26" s="3"/>
      <c r="K26" s="3"/>
      <c r="L26" s="3"/>
      <c r="M26" s="3"/>
      <c r="N26" s="3"/>
      <c r="O26" s="3"/>
      <c r="P26" s="3"/>
      <c r="Q26" s="3"/>
      <c r="R26" s="3"/>
      <c r="S26" s="3"/>
      <c r="T26" s="3"/>
      <c r="U26" s="3"/>
      <c r="V26" s="3"/>
      <c r="W26" s="3"/>
      <c r="X26" s="3"/>
      <c r="Y26" s="3"/>
      <c r="Z26" s="3"/>
    </row>
    <row r="27" spans="1:26" x14ac:dyDescent="0.25">
      <c r="A27" s="3"/>
      <c r="B27" s="3"/>
      <c r="C27" s="3"/>
      <c r="D27" s="3"/>
      <c r="E27" s="3"/>
      <c r="F27" s="3"/>
      <c r="G27" s="3"/>
      <c r="H27" s="3"/>
      <c r="I27" s="3"/>
      <c r="J27" s="3"/>
      <c r="K27" s="3"/>
      <c r="L27" s="3"/>
      <c r="M27" s="3"/>
      <c r="N27" s="3"/>
      <c r="O27" s="3"/>
      <c r="P27" s="3"/>
      <c r="Q27" s="3"/>
      <c r="R27" s="3"/>
      <c r="S27" s="3"/>
      <c r="T27" s="3"/>
      <c r="U27" s="3"/>
      <c r="V27" s="3"/>
      <c r="W27" s="3"/>
      <c r="X27" s="3"/>
      <c r="Y27" s="3"/>
      <c r="Z27" s="3"/>
    </row>
    <row r="28" spans="1:26" x14ac:dyDescent="0.25">
      <c r="A28" s="3"/>
      <c r="B28" s="3"/>
      <c r="C28" s="3"/>
      <c r="D28" s="3"/>
      <c r="E28" s="3"/>
      <c r="F28" s="3"/>
      <c r="G28" s="3"/>
      <c r="H28" s="3"/>
      <c r="I28" s="3"/>
      <c r="J28" s="3"/>
      <c r="K28" s="3"/>
      <c r="L28" s="3"/>
      <c r="M28" s="3"/>
      <c r="N28" s="3"/>
      <c r="O28" s="3"/>
      <c r="P28" s="3"/>
      <c r="Q28" s="3"/>
      <c r="R28" s="3"/>
      <c r="S28" s="3"/>
      <c r="T28" s="3"/>
      <c r="U28" s="3"/>
      <c r="V28" s="3"/>
      <c r="W28" s="3"/>
      <c r="X28" s="3"/>
      <c r="Y28" s="3"/>
      <c r="Z28" s="3"/>
    </row>
    <row r="29" spans="1:26" x14ac:dyDescent="0.25">
      <c r="A29" s="3"/>
      <c r="B29" s="3"/>
      <c r="C29" s="3"/>
      <c r="D29" s="3"/>
      <c r="E29" s="3"/>
      <c r="F29" s="3"/>
      <c r="G29" s="3"/>
      <c r="H29" s="3"/>
      <c r="I29" s="3"/>
      <c r="J29" s="3"/>
      <c r="K29" s="3"/>
      <c r="L29" s="3"/>
      <c r="M29" s="3"/>
      <c r="N29" s="3"/>
      <c r="O29" s="3"/>
      <c r="P29" s="3"/>
      <c r="Q29" s="3"/>
      <c r="R29" s="3"/>
      <c r="S29" s="3"/>
      <c r="T29" s="3"/>
      <c r="U29" s="3"/>
      <c r="V29" s="3"/>
      <c r="W29" s="3"/>
      <c r="X29" s="3"/>
      <c r="Y29" s="3"/>
      <c r="Z29" s="3"/>
    </row>
    <row r="30" spans="1:26" x14ac:dyDescent="0.25">
      <c r="A30" s="3"/>
      <c r="B30" s="3"/>
      <c r="C30" s="3"/>
      <c r="D30" s="3"/>
      <c r="E30" s="3"/>
      <c r="F30" s="3"/>
      <c r="G30" s="3"/>
      <c r="H30" s="3"/>
      <c r="I30" s="3"/>
      <c r="J30" s="3"/>
      <c r="K30" s="3"/>
      <c r="L30" s="3"/>
      <c r="M30" s="3"/>
      <c r="N30" s="3"/>
      <c r="O30" s="3"/>
      <c r="P30" s="3"/>
      <c r="Q30" s="3"/>
      <c r="R30" s="3"/>
      <c r="S30" s="3"/>
      <c r="T30" s="3"/>
      <c r="U30" s="3"/>
      <c r="V30" s="3"/>
      <c r="W30" s="3"/>
      <c r="X30" s="3"/>
      <c r="Y30" s="3"/>
      <c r="Z30" s="3"/>
    </row>
    <row r="31" spans="1:26" x14ac:dyDescent="0.25">
      <c r="A31" s="3"/>
      <c r="B31" s="3"/>
      <c r="C31" s="3"/>
      <c r="D31" s="3"/>
      <c r="E31" s="3"/>
      <c r="F31" s="3"/>
      <c r="G31" s="3"/>
      <c r="H31" s="3"/>
      <c r="I31" s="3"/>
      <c r="J31" s="3"/>
      <c r="K31" s="3"/>
      <c r="L31" s="3"/>
      <c r="M31" s="3"/>
      <c r="N31" s="3"/>
      <c r="O31" s="3"/>
      <c r="P31" s="3"/>
      <c r="Q31" s="3"/>
      <c r="R31" s="3"/>
      <c r="S31" s="3"/>
      <c r="T31" s="3"/>
      <c r="U31" s="3"/>
      <c r="V31" s="3"/>
      <c r="W31" s="3"/>
      <c r="X31" s="3"/>
      <c r="Y31" s="3"/>
      <c r="Z31" s="3"/>
    </row>
    <row r="32" spans="1:26" x14ac:dyDescent="0.25">
      <c r="A32" s="3"/>
      <c r="B32" s="3"/>
      <c r="C32" s="3"/>
      <c r="D32" s="3"/>
      <c r="E32" s="3"/>
      <c r="F32" s="3"/>
      <c r="G32" s="3"/>
      <c r="H32" s="3"/>
      <c r="I32" s="3"/>
      <c r="J32" s="3"/>
      <c r="K32" s="3"/>
      <c r="L32" s="3"/>
      <c r="M32" s="3"/>
      <c r="N32" s="3"/>
      <c r="O32" s="3"/>
      <c r="P32" s="3"/>
      <c r="Q32" s="3"/>
      <c r="R32" s="3"/>
      <c r="S32" s="3"/>
      <c r="T32" s="3"/>
      <c r="U32" s="3"/>
      <c r="V32" s="3"/>
      <c r="W32" s="3"/>
      <c r="X32" s="3"/>
      <c r="Y32" s="3"/>
      <c r="Z32" s="3"/>
    </row>
    <row r="33" spans="1:26" x14ac:dyDescent="0.25">
      <c r="A33" s="3"/>
      <c r="B33" s="3"/>
      <c r="C33" s="3"/>
      <c r="D33" s="3"/>
      <c r="E33" s="3"/>
      <c r="F33" s="3"/>
      <c r="G33" s="3"/>
      <c r="H33" s="3"/>
      <c r="I33" s="3"/>
      <c r="J33" s="3"/>
      <c r="K33" s="3"/>
      <c r="L33" s="3"/>
      <c r="M33" s="3"/>
      <c r="N33" s="3"/>
      <c r="O33" s="3"/>
      <c r="P33" s="3"/>
      <c r="Q33" s="3"/>
      <c r="R33" s="3"/>
      <c r="S33" s="3"/>
      <c r="T33" s="3"/>
      <c r="U33" s="3"/>
      <c r="V33" s="3"/>
      <c r="W33" s="3"/>
      <c r="X33" s="3"/>
      <c r="Y33" s="3"/>
      <c r="Z33" s="3"/>
    </row>
    <row r="34" spans="1:26" x14ac:dyDescent="0.25">
      <c r="A34" s="3"/>
      <c r="B34" s="3"/>
      <c r="C34" s="3"/>
      <c r="D34" s="3"/>
      <c r="E34" s="3"/>
      <c r="F34" s="3"/>
      <c r="G34" s="3"/>
      <c r="H34" s="3"/>
      <c r="I34" s="3"/>
      <c r="J34" s="3"/>
      <c r="K34" s="3"/>
      <c r="L34" s="3"/>
      <c r="M34" s="3"/>
      <c r="N34" s="3"/>
      <c r="O34" s="3"/>
      <c r="P34" s="3"/>
      <c r="Q34" s="3"/>
      <c r="R34" s="3"/>
      <c r="S34" s="3"/>
      <c r="T34" s="3"/>
      <c r="U34" s="3"/>
      <c r="V34" s="3"/>
      <c r="W34" s="3"/>
      <c r="X34" s="3"/>
      <c r="Y34" s="3"/>
      <c r="Z34" s="3"/>
    </row>
    <row r="35" spans="1:26" x14ac:dyDescent="0.25">
      <c r="A35" s="3"/>
      <c r="B35" s="3"/>
      <c r="C35" s="3"/>
      <c r="D35" s="3"/>
      <c r="E35" s="3"/>
      <c r="F35" s="3"/>
      <c r="G35" s="3"/>
      <c r="H35" s="3"/>
      <c r="I35" s="3"/>
      <c r="J35" s="3"/>
      <c r="K35" s="3"/>
      <c r="L35" s="3"/>
      <c r="M35" s="3"/>
      <c r="N35" s="3"/>
      <c r="O35" s="3"/>
      <c r="P35" s="3"/>
      <c r="Q35" s="3"/>
      <c r="R35" s="3"/>
      <c r="S35" s="3"/>
      <c r="T35" s="3"/>
      <c r="U35" s="3"/>
      <c r="V35" s="3"/>
      <c r="W35" s="3"/>
      <c r="X35" s="3"/>
      <c r="Y35" s="3"/>
      <c r="Z35" s="3"/>
    </row>
    <row r="36" spans="1:26" x14ac:dyDescent="0.25">
      <c r="A36" s="3"/>
      <c r="B36" s="3"/>
      <c r="C36" s="3"/>
      <c r="D36" s="3"/>
      <c r="E36" s="3"/>
      <c r="F36" s="3"/>
      <c r="G36" s="3"/>
      <c r="H36" s="3"/>
      <c r="I36" s="3"/>
      <c r="J36" s="3"/>
      <c r="K36" s="3"/>
      <c r="L36" s="3"/>
      <c r="M36" s="3"/>
      <c r="N36" s="3"/>
      <c r="O36" s="3"/>
      <c r="P36" s="3"/>
      <c r="Q36" s="3"/>
      <c r="R36" s="3"/>
      <c r="S36" s="3"/>
      <c r="T36" s="3"/>
      <c r="U36" s="3"/>
      <c r="V36" s="3"/>
      <c r="W36" s="3"/>
      <c r="X36" s="3"/>
      <c r="Y36" s="3"/>
      <c r="Z36" s="3"/>
    </row>
    <row r="37" spans="1:26" x14ac:dyDescent="0.25">
      <c r="A37" s="3"/>
      <c r="B37" s="3"/>
      <c r="C37" s="3"/>
      <c r="D37" s="3"/>
      <c r="E37" s="3"/>
      <c r="F37" s="3"/>
      <c r="G37" s="3"/>
      <c r="H37" s="3"/>
      <c r="I37" s="3"/>
      <c r="J37" s="3"/>
      <c r="K37" s="3"/>
      <c r="L37" s="3"/>
      <c r="M37" s="3"/>
      <c r="N37" s="3"/>
      <c r="O37" s="3"/>
      <c r="P37" s="3"/>
      <c r="Q37" s="3"/>
      <c r="R37" s="3"/>
      <c r="S37" s="3"/>
      <c r="T37" s="3"/>
      <c r="U37" s="3"/>
      <c r="V37" s="3"/>
      <c r="W37" s="3"/>
      <c r="X37" s="3"/>
      <c r="Y37" s="3"/>
      <c r="Z37" s="3"/>
    </row>
    <row r="38" spans="1:26" x14ac:dyDescent="0.25">
      <c r="A38" s="3"/>
      <c r="B38" s="3"/>
      <c r="C38" s="3"/>
      <c r="D38" s="3"/>
      <c r="E38" s="3"/>
      <c r="F38" s="3"/>
      <c r="G38" s="3"/>
      <c r="H38" s="3"/>
      <c r="I38" s="3"/>
      <c r="J38" s="3"/>
      <c r="K38" s="3"/>
      <c r="L38" s="3"/>
      <c r="M38" s="3"/>
      <c r="N38" s="3"/>
      <c r="O38" s="3"/>
      <c r="P38" s="3"/>
      <c r="Q38" s="3"/>
      <c r="R38" s="3"/>
      <c r="S38" s="3"/>
      <c r="T38" s="3"/>
      <c r="U38" s="3"/>
      <c r="V38" s="3"/>
      <c r="W38" s="3"/>
      <c r="X38" s="3"/>
      <c r="Y38" s="3"/>
      <c r="Z38" s="3"/>
    </row>
    <row r="39" spans="1:26" x14ac:dyDescent="0.25">
      <c r="A39" s="3"/>
      <c r="B39" s="3"/>
      <c r="C39" s="3"/>
      <c r="D39" s="3"/>
      <c r="E39" s="3"/>
      <c r="F39" s="3"/>
      <c r="G39" s="3"/>
      <c r="H39" s="3"/>
      <c r="I39" s="3"/>
      <c r="J39" s="3"/>
      <c r="K39" s="3"/>
      <c r="L39" s="3"/>
      <c r="M39" s="3"/>
      <c r="N39" s="3"/>
      <c r="O39" s="3"/>
      <c r="P39" s="3"/>
      <c r="Q39" s="3"/>
      <c r="R39" s="3"/>
      <c r="S39" s="3"/>
      <c r="T39" s="3"/>
      <c r="U39" s="3"/>
      <c r="V39" s="3"/>
      <c r="W39" s="3"/>
      <c r="X39" s="3"/>
      <c r="Y39" s="3"/>
      <c r="Z39" s="3"/>
    </row>
    <row r="40" spans="1:26" x14ac:dyDescent="0.25">
      <c r="A40" s="3"/>
      <c r="B40" s="3"/>
      <c r="C40" s="3"/>
      <c r="D40" s="3"/>
      <c r="E40" s="3"/>
      <c r="F40" s="3"/>
      <c r="G40" s="3"/>
      <c r="H40" s="3"/>
      <c r="I40" s="3"/>
      <c r="J40" s="3"/>
      <c r="K40" s="3"/>
      <c r="L40" s="3"/>
      <c r="M40" s="3"/>
      <c r="N40" s="3"/>
      <c r="O40" s="3"/>
      <c r="P40" s="3"/>
      <c r="Q40" s="3"/>
      <c r="R40" s="3"/>
      <c r="S40" s="3"/>
      <c r="T40" s="3"/>
      <c r="U40" s="3"/>
      <c r="V40" s="3"/>
      <c r="W40" s="3"/>
      <c r="X40" s="3"/>
      <c r="Y40" s="3"/>
      <c r="Z40" s="3"/>
    </row>
    <row r="41" spans="1:26" x14ac:dyDescent="0.25">
      <c r="A41" s="3"/>
      <c r="B41" s="3"/>
      <c r="C41" s="3"/>
      <c r="D41" s="3"/>
      <c r="E41" s="3"/>
      <c r="F41" s="3"/>
      <c r="G41" s="3"/>
      <c r="H41" s="3"/>
      <c r="I41" s="3"/>
      <c r="J41" s="3"/>
      <c r="K41" s="3"/>
      <c r="L41" s="3"/>
      <c r="M41" s="3"/>
      <c r="N41" s="3"/>
      <c r="O41" s="3"/>
      <c r="P41" s="3"/>
      <c r="Q41" s="3"/>
      <c r="R41" s="3"/>
      <c r="S41" s="3"/>
      <c r="T41" s="3"/>
      <c r="U41" s="3"/>
      <c r="V41" s="3"/>
      <c r="W41" s="3"/>
      <c r="X41" s="3"/>
      <c r="Y41" s="3"/>
      <c r="Z41" s="3"/>
    </row>
    <row r="42" spans="1:26" x14ac:dyDescent="0.25">
      <c r="A42" s="3"/>
      <c r="B42" s="3"/>
      <c r="C42" s="3"/>
      <c r="D42" s="3"/>
      <c r="E42" s="3"/>
      <c r="F42" s="3"/>
      <c r="G42" s="3"/>
      <c r="H42" s="3"/>
      <c r="I42" s="3"/>
      <c r="J42" s="3"/>
      <c r="K42" s="3"/>
      <c r="L42" s="3"/>
      <c r="M42" s="3"/>
      <c r="N42" s="3"/>
      <c r="O42" s="3"/>
      <c r="P42" s="3"/>
      <c r="Q42" s="3"/>
      <c r="R42" s="3"/>
      <c r="S42" s="3"/>
      <c r="T42" s="3"/>
      <c r="U42" s="3"/>
      <c r="V42" s="3"/>
      <c r="W42" s="3"/>
      <c r="X42" s="3"/>
      <c r="Y42" s="3"/>
      <c r="Z42" s="3"/>
    </row>
    <row r="43" spans="1:26" x14ac:dyDescent="0.25">
      <c r="A43" s="3"/>
      <c r="B43" s="3"/>
      <c r="C43" s="3"/>
      <c r="D43" s="3"/>
      <c r="E43" s="3"/>
      <c r="F43" s="3"/>
      <c r="G43" s="3"/>
      <c r="H43" s="3"/>
      <c r="I43" s="3"/>
      <c r="J43" s="3"/>
      <c r="K43" s="3"/>
      <c r="L43" s="3"/>
      <c r="M43" s="3"/>
      <c r="N43" s="3"/>
      <c r="O43" s="3"/>
      <c r="P43" s="3"/>
      <c r="Q43" s="3"/>
      <c r="R43" s="3"/>
      <c r="S43" s="3"/>
      <c r="T43" s="3"/>
      <c r="U43" s="3"/>
      <c r="V43" s="3"/>
      <c r="W43" s="3"/>
      <c r="X43" s="3"/>
      <c r="Y43" s="3"/>
      <c r="Z43" s="3"/>
    </row>
    <row r="44" spans="1:26" x14ac:dyDescent="0.25">
      <c r="A44" s="3"/>
      <c r="B44" s="3"/>
      <c r="C44" s="3"/>
      <c r="D44" s="3"/>
      <c r="E44" s="3"/>
      <c r="F44" s="3"/>
      <c r="G44" s="3"/>
      <c r="H44" s="3"/>
      <c r="I44" s="3"/>
      <c r="J44" s="3"/>
      <c r="K44" s="3"/>
      <c r="L44" s="3"/>
      <c r="M44" s="3"/>
      <c r="N44" s="3"/>
      <c r="O44" s="3"/>
      <c r="P44" s="3"/>
      <c r="Q44" s="3"/>
      <c r="R44" s="3"/>
      <c r="S44" s="3"/>
      <c r="T44" s="3"/>
      <c r="U44" s="3"/>
      <c r="V44" s="3"/>
      <c r="W44" s="3"/>
      <c r="X44" s="3"/>
      <c r="Y44" s="3"/>
      <c r="Z44" s="3"/>
    </row>
    <row r="45" spans="1:26" x14ac:dyDescent="0.25">
      <c r="A45" s="3"/>
      <c r="B45" s="3"/>
      <c r="C45" s="3"/>
      <c r="D45" s="3"/>
      <c r="E45" s="3"/>
      <c r="F45" s="3"/>
      <c r="G45" s="3"/>
      <c r="H45" s="3"/>
      <c r="I45" s="3"/>
      <c r="J45" s="3"/>
      <c r="K45" s="3"/>
      <c r="L45" s="3"/>
      <c r="M45" s="3"/>
      <c r="N45" s="3"/>
      <c r="O45" s="3"/>
      <c r="P45" s="3"/>
      <c r="Q45" s="3"/>
      <c r="R45" s="3"/>
      <c r="S45" s="3"/>
      <c r="T45" s="3"/>
      <c r="U45" s="3"/>
      <c r="V45" s="3"/>
      <c r="W45" s="3"/>
      <c r="X45" s="3"/>
      <c r="Y45" s="3"/>
      <c r="Z45" s="3"/>
    </row>
    <row r="46" spans="1:26" x14ac:dyDescent="0.25">
      <c r="A46" s="3"/>
      <c r="B46" s="3"/>
      <c r="C46" s="3"/>
      <c r="D46" s="3"/>
      <c r="E46" s="3"/>
      <c r="F46" s="3"/>
      <c r="G46" s="3"/>
      <c r="H46" s="3"/>
      <c r="I46" s="3"/>
      <c r="J46" s="3"/>
      <c r="K46" s="3"/>
      <c r="L46" s="3"/>
      <c r="M46" s="3"/>
      <c r="N46" s="3"/>
      <c r="O46" s="3"/>
      <c r="P46" s="3"/>
      <c r="Q46" s="3"/>
      <c r="R46" s="3"/>
      <c r="S46" s="3"/>
      <c r="T46" s="3"/>
      <c r="U46" s="3"/>
      <c r="V46" s="3"/>
      <c r="W46" s="3"/>
      <c r="X46" s="3"/>
      <c r="Y46" s="3"/>
      <c r="Z46" s="3"/>
    </row>
    <row r="47" spans="1:26" x14ac:dyDescent="0.25">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x14ac:dyDescent="0.25">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x14ac:dyDescent="0.25">
      <c r="A49" s="3"/>
      <c r="B49" s="3"/>
      <c r="C49" s="3"/>
      <c r="D49" s="3"/>
      <c r="E49" s="3"/>
      <c r="F49" s="3"/>
      <c r="G49" s="3"/>
      <c r="H49" s="3"/>
      <c r="I49" s="3"/>
      <c r="J49" s="3"/>
      <c r="K49" s="3"/>
      <c r="L49" s="3"/>
      <c r="M49" s="3"/>
      <c r="N49" s="3"/>
      <c r="O49" s="3"/>
      <c r="P49" s="3"/>
      <c r="Q49" s="3"/>
      <c r="R49" s="3"/>
      <c r="S49" s="3"/>
      <c r="T49" s="3"/>
      <c r="U49" s="3"/>
      <c r="V49" s="3"/>
      <c r="W49" s="3"/>
      <c r="X49" s="3"/>
      <c r="Y49" s="3"/>
      <c r="Z49" s="3"/>
    </row>
    <row r="50" spans="1:26" x14ac:dyDescent="0.25">
      <c r="A50" s="3"/>
      <c r="B50" s="3"/>
      <c r="C50" s="3"/>
      <c r="D50" s="3"/>
      <c r="E50" s="3"/>
      <c r="F50" s="3"/>
      <c r="G50" s="3"/>
      <c r="H50" s="3"/>
      <c r="I50" s="3"/>
      <c r="J50" s="3"/>
      <c r="K50" s="3"/>
      <c r="L50" s="3"/>
      <c r="M50" s="3"/>
      <c r="N50" s="3"/>
      <c r="O50" s="3"/>
      <c r="P50" s="3"/>
      <c r="Q50" s="3"/>
      <c r="R50" s="3"/>
      <c r="S50" s="3"/>
      <c r="T50" s="3"/>
      <c r="U50" s="3"/>
      <c r="V50" s="3"/>
      <c r="W50" s="3"/>
      <c r="X50" s="3"/>
      <c r="Y50" s="3"/>
      <c r="Z50" s="3"/>
    </row>
    <row r="51" spans="1:26" x14ac:dyDescent="0.25">
      <c r="A51" s="3"/>
      <c r="B51" s="3"/>
      <c r="C51" s="3"/>
      <c r="D51" s="3"/>
      <c r="E51" s="3"/>
      <c r="F51" s="3"/>
      <c r="G51" s="3"/>
      <c r="H51" s="3"/>
      <c r="I51" s="3"/>
      <c r="J51" s="3"/>
      <c r="K51" s="3"/>
      <c r="L51" s="3"/>
      <c r="M51" s="3"/>
      <c r="N51" s="3"/>
      <c r="O51" s="3"/>
      <c r="P51" s="3"/>
      <c r="Q51" s="3"/>
      <c r="R51" s="3"/>
      <c r="S51" s="3"/>
      <c r="T51" s="3"/>
      <c r="U51" s="3"/>
      <c r="V51" s="3"/>
      <c r="W51" s="3"/>
      <c r="X51" s="3"/>
      <c r="Y51" s="3"/>
      <c r="Z51" s="3"/>
    </row>
    <row r="52" spans="1:26" x14ac:dyDescent="0.25">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x14ac:dyDescent="0.25">
      <c r="A53" s="3"/>
      <c r="B53" s="3"/>
      <c r="C53" s="3"/>
      <c r="D53" s="3"/>
      <c r="E53" s="3"/>
      <c r="F53" s="3"/>
      <c r="G53" s="3"/>
      <c r="H53" s="3"/>
      <c r="I53" s="3"/>
      <c r="J53" s="3"/>
      <c r="K53" s="3"/>
      <c r="L53" s="3"/>
      <c r="M53" s="3"/>
      <c r="N53" s="3"/>
      <c r="O53" s="3"/>
      <c r="P53" s="3"/>
      <c r="Q53" s="3"/>
      <c r="R53" s="3"/>
      <c r="S53" s="3"/>
      <c r="T53" s="3"/>
      <c r="U53" s="3"/>
      <c r="V53" s="3"/>
      <c r="W53" s="3"/>
      <c r="X53" s="3"/>
      <c r="Y53" s="3"/>
      <c r="Z53" s="3"/>
    </row>
    <row r="54" spans="1:26" x14ac:dyDescent="0.25">
      <c r="A54" s="3"/>
      <c r="B54" s="3"/>
      <c r="C54" s="3"/>
      <c r="D54" s="3"/>
      <c r="E54" s="3"/>
      <c r="F54" s="3"/>
      <c r="G54" s="3"/>
      <c r="H54" s="3"/>
      <c r="I54" s="3"/>
      <c r="J54" s="3"/>
      <c r="K54" s="3"/>
      <c r="L54" s="3"/>
      <c r="M54" s="3"/>
      <c r="N54" s="3"/>
      <c r="O54" s="3"/>
      <c r="P54" s="3"/>
      <c r="Q54" s="3"/>
      <c r="R54" s="3"/>
      <c r="S54" s="3"/>
      <c r="T54" s="3"/>
      <c r="U54" s="3"/>
      <c r="V54" s="3"/>
      <c r="W54" s="3"/>
      <c r="X54" s="3"/>
      <c r="Y54" s="3"/>
      <c r="Z54" s="3"/>
    </row>
    <row r="55" spans="1:26" x14ac:dyDescent="0.25">
      <c r="A55" s="3"/>
      <c r="B55" s="3"/>
      <c r="C55" s="3"/>
      <c r="D55" s="3"/>
      <c r="E55" s="3"/>
      <c r="F55" s="3"/>
      <c r="G55" s="3"/>
      <c r="H55" s="3"/>
      <c r="I55" s="3"/>
      <c r="J55" s="3"/>
      <c r="K55" s="3"/>
      <c r="L55" s="3"/>
      <c r="M55" s="3"/>
      <c r="N55" s="3"/>
      <c r="O55" s="3"/>
      <c r="P55" s="3"/>
      <c r="Q55" s="3"/>
      <c r="R55" s="3"/>
      <c r="S55" s="3"/>
      <c r="T55" s="3"/>
      <c r="U55" s="3"/>
      <c r="V55" s="3"/>
      <c r="W55" s="3"/>
      <c r="X55" s="3"/>
      <c r="Y55" s="3"/>
      <c r="Z55" s="3"/>
    </row>
    <row r="56" spans="1:26" x14ac:dyDescent="0.25">
      <c r="A56" s="3"/>
      <c r="B56" s="3"/>
      <c r="C56" s="3"/>
      <c r="D56" s="3"/>
      <c r="E56" s="3"/>
      <c r="F56" s="3"/>
      <c r="G56" s="3"/>
      <c r="H56" s="3"/>
      <c r="I56" s="3"/>
      <c r="J56" s="3"/>
      <c r="K56" s="3"/>
      <c r="L56" s="3"/>
      <c r="M56" s="3"/>
      <c r="N56" s="3"/>
      <c r="O56" s="3"/>
      <c r="P56" s="3"/>
      <c r="Q56" s="3"/>
      <c r="R56" s="3"/>
      <c r="S56" s="3"/>
      <c r="T56" s="3"/>
      <c r="U56" s="3"/>
      <c r="V56" s="3"/>
      <c r="W56" s="3"/>
      <c r="X56" s="3"/>
      <c r="Y56" s="3"/>
      <c r="Z56" s="3"/>
    </row>
    <row r="57" spans="1:26" x14ac:dyDescent="0.25">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x14ac:dyDescent="0.25">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x14ac:dyDescent="0.25">
      <c r="A59" s="3"/>
      <c r="B59" s="3"/>
      <c r="C59" s="3"/>
      <c r="D59" s="3"/>
      <c r="E59" s="3"/>
      <c r="F59" s="3"/>
      <c r="G59" s="3"/>
      <c r="H59" s="3"/>
      <c r="I59" s="3"/>
      <c r="J59" s="3"/>
      <c r="K59" s="3"/>
      <c r="L59" s="3"/>
      <c r="M59" s="3"/>
      <c r="N59" s="3"/>
      <c r="O59" s="3"/>
      <c r="P59" s="3"/>
      <c r="Q59" s="3"/>
      <c r="R59" s="3"/>
      <c r="S59" s="3"/>
      <c r="T59" s="3"/>
      <c r="U59" s="3"/>
      <c r="V59" s="3"/>
      <c r="W59" s="3"/>
      <c r="X59" s="3"/>
      <c r="Y59" s="3"/>
      <c r="Z59" s="3"/>
    </row>
    <row r="60" spans="1:26" x14ac:dyDescent="0.25">
      <c r="A60" s="3"/>
      <c r="B60" s="3"/>
      <c r="C60" s="3"/>
      <c r="D60" s="3"/>
      <c r="E60" s="3"/>
      <c r="F60" s="3"/>
      <c r="G60" s="3"/>
      <c r="H60" s="3"/>
      <c r="I60" s="3"/>
      <c r="J60" s="3"/>
      <c r="K60" s="3"/>
      <c r="L60" s="3"/>
      <c r="M60" s="3"/>
      <c r="N60" s="3"/>
      <c r="O60" s="3"/>
      <c r="P60" s="3"/>
      <c r="Q60" s="3"/>
      <c r="R60" s="3"/>
      <c r="S60" s="3"/>
      <c r="T60" s="3"/>
      <c r="U60" s="3"/>
      <c r="V60" s="3"/>
      <c r="W60" s="3"/>
      <c r="X60" s="3"/>
      <c r="Y60" s="3"/>
      <c r="Z60" s="3"/>
    </row>
    <row r="61" spans="1:26" x14ac:dyDescent="0.25">
      <c r="A61" s="3"/>
      <c r="B61" s="3"/>
      <c r="C61" s="3"/>
      <c r="D61" s="3"/>
      <c r="E61" s="3"/>
      <c r="F61" s="3"/>
      <c r="G61" s="3"/>
      <c r="H61" s="3"/>
      <c r="I61" s="3"/>
      <c r="J61" s="3"/>
      <c r="K61" s="3"/>
      <c r="L61" s="3"/>
      <c r="M61" s="3"/>
      <c r="N61" s="3"/>
      <c r="O61" s="3"/>
      <c r="P61" s="3"/>
      <c r="Q61" s="3"/>
      <c r="R61" s="3"/>
      <c r="S61" s="3"/>
      <c r="T61" s="3"/>
      <c r="U61" s="3"/>
      <c r="V61" s="3"/>
      <c r="W61" s="3"/>
      <c r="X61" s="3"/>
      <c r="Y61" s="3"/>
      <c r="Z61" s="3"/>
    </row>
    <row r="62" spans="1:26" x14ac:dyDescent="0.25">
      <c r="A62" s="3"/>
      <c r="B62" s="3"/>
      <c r="C62" s="3"/>
      <c r="D62" s="3"/>
      <c r="E62" s="3"/>
      <c r="F62" s="3"/>
      <c r="G62" s="3"/>
      <c r="H62" s="3"/>
      <c r="I62" s="3"/>
      <c r="J62" s="3"/>
      <c r="K62" s="3"/>
      <c r="L62" s="3"/>
      <c r="M62" s="3"/>
      <c r="N62" s="3"/>
      <c r="O62" s="3"/>
      <c r="P62" s="3"/>
      <c r="Q62" s="3"/>
      <c r="R62" s="3"/>
      <c r="S62" s="3"/>
      <c r="T62" s="3"/>
      <c r="U62" s="3"/>
      <c r="V62" s="3"/>
      <c r="W62" s="3"/>
      <c r="X62" s="3"/>
      <c r="Y62" s="3"/>
      <c r="Z62" s="3"/>
    </row>
    <row r="63" spans="1:26" x14ac:dyDescent="0.25">
      <c r="A63" s="3"/>
      <c r="B63" s="3"/>
      <c r="C63" s="3"/>
      <c r="D63" s="3"/>
      <c r="E63" s="3"/>
      <c r="F63" s="3"/>
      <c r="G63" s="3"/>
      <c r="H63" s="3"/>
      <c r="I63" s="3"/>
      <c r="J63" s="3"/>
      <c r="K63" s="3"/>
      <c r="L63" s="3"/>
      <c r="M63" s="3"/>
      <c r="N63" s="3"/>
      <c r="O63" s="3"/>
      <c r="P63" s="3"/>
      <c r="Q63" s="3"/>
      <c r="R63" s="3"/>
      <c r="S63" s="3"/>
      <c r="T63" s="3"/>
      <c r="U63" s="3"/>
      <c r="V63" s="3"/>
      <c r="W63" s="3"/>
      <c r="X63" s="3"/>
      <c r="Y63" s="3"/>
      <c r="Z63" s="3"/>
    </row>
    <row r="64" spans="1:26" x14ac:dyDescent="0.25">
      <c r="A64" s="3"/>
      <c r="B64" s="3"/>
      <c r="C64" s="3"/>
      <c r="D64" s="3"/>
      <c r="E64" s="3"/>
      <c r="F64" s="3"/>
      <c r="G64" s="3"/>
      <c r="H64" s="3"/>
      <c r="I64" s="3"/>
      <c r="J64" s="3"/>
      <c r="K64" s="3"/>
      <c r="L64" s="3"/>
      <c r="M64" s="3"/>
      <c r="N64" s="3"/>
      <c r="O64" s="3"/>
      <c r="P64" s="3"/>
      <c r="Q64" s="3"/>
      <c r="R64" s="3"/>
      <c r="S64" s="3"/>
      <c r="T64" s="3"/>
      <c r="U64" s="3"/>
      <c r="V64" s="3"/>
      <c r="W64" s="3"/>
      <c r="X64" s="3"/>
      <c r="Y64" s="3"/>
      <c r="Z64" s="3"/>
    </row>
    <row r="65" spans="1:26" x14ac:dyDescent="0.25">
      <c r="A65" s="3"/>
      <c r="B65" s="3"/>
      <c r="C65" s="3"/>
      <c r="D65" s="3"/>
      <c r="E65" s="3"/>
      <c r="F65" s="3"/>
      <c r="G65" s="3"/>
      <c r="H65" s="3"/>
      <c r="I65" s="3"/>
      <c r="J65" s="3"/>
      <c r="K65" s="3"/>
      <c r="L65" s="3"/>
      <c r="M65" s="3"/>
      <c r="N65" s="3"/>
      <c r="O65" s="3"/>
      <c r="P65" s="3"/>
      <c r="Q65" s="3"/>
      <c r="R65" s="3"/>
      <c r="S65" s="3"/>
      <c r="T65" s="3"/>
      <c r="U65" s="3"/>
      <c r="V65" s="3"/>
      <c r="W65" s="3"/>
      <c r="X65" s="3"/>
      <c r="Y65" s="3"/>
      <c r="Z65" s="3"/>
    </row>
    <row r="66" spans="1:26" x14ac:dyDescent="0.25">
      <c r="A66" s="3"/>
      <c r="B66" s="3"/>
      <c r="C66" s="3"/>
      <c r="D66" s="3"/>
      <c r="E66" s="3"/>
      <c r="F66" s="3"/>
      <c r="G66" s="3"/>
      <c r="H66" s="3"/>
      <c r="I66" s="3"/>
      <c r="J66" s="3"/>
      <c r="K66" s="3"/>
      <c r="L66" s="3"/>
      <c r="M66" s="3"/>
      <c r="N66" s="3"/>
      <c r="O66" s="3"/>
      <c r="P66" s="3"/>
      <c r="Q66" s="3"/>
      <c r="R66" s="3"/>
      <c r="S66" s="3"/>
      <c r="T66" s="3"/>
      <c r="U66" s="3"/>
      <c r="V66" s="3"/>
      <c r="W66" s="3"/>
      <c r="X66" s="3"/>
      <c r="Y66" s="3"/>
      <c r="Z66" s="3"/>
    </row>
    <row r="67" spans="1:26" x14ac:dyDescent="0.25">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x14ac:dyDescent="0.25">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x14ac:dyDescent="0.25">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x14ac:dyDescent="0.25">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x14ac:dyDescent="0.25">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x14ac:dyDescent="0.25">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x14ac:dyDescent="0.25">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x14ac:dyDescent="0.25">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x14ac:dyDescent="0.25">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x14ac:dyDescent="0.25">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x14ac:dyDescent="0.25">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x14ac:dyDescent="0.25">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x14ac:dyDescent="0.25">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x14ac:dyDescent="0.25">
      <c r="A80" s="3"/>
      <c r="B80" s="3"/>
      <c r="C80" s="3"/>
      <c r="D80" s="3"/>
      <c r="E80" s="3"/>
      <c r="F80" s="3"/>
      <c r="G80" s="3"/>
      <c r="H80" s="3"/>
      <c r="I80" s="3"/>
      <c r="J80" s="3"/>
      <c r="K80" s="3"/>
      <c r="L80" s="3"/>
      <c r="M80" s="3"/>
      <c r="N80" s="3"/>
      <c r="O80" s="3"/>
      <c r="P80" s="3"/>
      <c r="Q80" s="3"/>
      <c r="R80" s="3"/>
      <c r="S80" s="3"/>
      <c r="T80" s="3"/>
      <c r="U80" s="3"/>
      <c r="V80" s="3"/>
      <c r="W80" s="3"/>
      <c r="X80" s="3"/>
      <c r="Y80" s="3"/>
      <c r="Z80" s="3"/>
    </row>
  </sheetData>
  <mergeCells count="2">
    <mergeCell ref="B1:D1"/>
    <mergeCell ref="B2:D2"/>
  </mergeCells>
  <pageMargins left="0.7" right="0.7" top="0.75" bottom="0.75" header="0.3" footer="0.3"/>
  <customProperties>
    <customPr name="_pios_id" r:id="rId1"/>
  </customProperties>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Datengrundlage!$C$409:$C$410</xm:f>
          </x14:formula1>
          <xm:sqref>C4</xm:sqref>
        </x14:dataValidation>
        <x14:dataValidation type="list" allowBlank="1" showInputMessage="1" showErrorMessage="1">
          <x14:formula1>
            <xm:f>Datengrundlage!$D$409:$D$413</xm:f>
          </x14:formula1>
          <xm:sqref>D4</xm:sqref>
        </x14:dataValidation>
        <x14:dataValidation type="list" allowBlank="1" showInputMessage="1" showErrorMessage="1">
          <x14:formula1>
            <xm:f>Formeln!$G$23:$G$32</xm:f>
          </x14:formula1>
          <xm:sqref>B4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4:S293"/>
  <sheetViews>
    <sheetView topLeftCell="A22" workbookViewId="0">
      <selection activeCell="H52" sqref="H52"/>
    </sheetView>
  </sheetViews>
  <sheetFormatPr baseColWidth="10" defaultRowHeight="15" x14ac:dyDescent="0.25"/>
  <sheetData>
    <row r="4" spans="3:14" x14ac:dyDescent="0.25">
      <c r="D4" s="1">
        <f ca="1">OFFSET(Datengrundlage!E146,Formeln!$C$35*27,0)</f>
        <v>42369</v>
      </c>
      <c r="E4" s="1">
        <f ca="1">OFFSET(Datengrundlage!F146,Formeln!$C$35*27,0)</f>
        <v>42735</v>
      </c>
      <c r="F4" s="1">
        <f ca="1">OFFSET(Datengrundlage!G146,Formeln!$C$35*27,0)</f>
        <v>43100</v>
      </c>
      <c r="G4" s="1">
        <f ca="1">OFFSET(Datengrundlage!H146,Formeln!$C$35*27,0)</f>
        <v>43465</v>
      </c>
      <c r="H4" s="1">
        <f ca="1">OFFSET(Datengrundlage!I146,Formeln!$C$35*27,0)</f>
        <v>43830</v>
      </c>
      <c r="I4" s="1">
        <f ca="1">OFFSET(Datengrundlage!J146,Formeln!$C$35*27,0)</f>
        <v>44196</v>
      </c>
      <c r="J4" s="1">
        <f ca="1">OFFSET(Datengrundlage!K146,Formeln!$C$35*27,0)</f>
        <v>44561</v>
      </c>
      <c r="K4" s="1">
        <f ca="1">OFFSET(Datengrundlage!L146,Formeln!$C$35*27,0)</f>
        <v>44926</v>
      </c>
      <c r="L4" s="1">
        <f ca="1">OFFSET(Datengrundlage!M146,Formeln!$C$35*27,0)</f>
        <v>45291</v>
      </c>
      <c r="M4" s="1">
        <f ca="1">OFFSET(Datengrundlage!N146,Formeln!$C$35*27,0)</f>
        <v>45657</v>
      </c>
      <c r="N4">
        <f ca="1">OFFSET(Datengrundlage!O146,Formeln!$C$35*27,0)</f>
        <v>0</v>
      </c>
    </row>
    <row r="5" spans="3:14" x14ac:dyDescent="0.25">
      <c r="C5" t="str">
        <f ca="1">OFFSET(Datengrundlage!D147,Formeln!$C$35*27,0)</f>
        <v>United States</v>
      </c>
      <c r="D5">
        <f ca="1">OFFSET(Datengrundlage!E147,Formeln!$C$35*27,0)</f>
        <v>1</v>
      </c>
      <c r="E5">
        <f ca="1">OFFSET(Datengrundlage!F147,Formeln!$C$35*27,0)</f>
        <v>1</v>
      </c>
      <c r="F5">
        <f ca="1">OFFSET(Datengrundlage!G147,Formeln!$C$35*27,0)</f>
        <v>1</v>
      </c>
      <c r="G5">
        <f ca="1">OFFSET(Datengrundlage!H147,Formeln!$C$35*27,0)</f>
        <v>1</v>
      </c>
      <c r="H5">
        <f ca="1">OFFSET(Datengrundlage!I147,Formeln!$C$35*27,0)</f>
        <v>1</v>
      </c>
      <c r="I5">
        <f ca="1">OFFSET(Datengrundlage!J147,Formeln!$C$35*27,0)</f>
        <v>1</v>
      </c>
      <c r="J5">
        <f ca="1">OFFSET(Datengrundlage!K147,Formeln!$C$35*27,0)</f>
        <v>1</v>
      </c>
      <c r="K5">
        <f ca="1">OFFSET(Datengrundlage!L147,Formeln!$C$35*27,0)</f>
        <v>1</v>
      </c>
      <c r="L5">
        <f ca="1">OFFSET(Datengrundlage!M147,Formeln!$C$35*27,0)</f>
        <v>1</v>
      </c>
      <c r="M5">
        <f ca="1">OFFSET(Datengrundlage!N147,Formeln!$C$35*27,0)</f>
        <v>1</v>
      </c>
      <c r="N5" t="str">
        <f ca="1">OFFSET(Datengrundlage!O147,Formeln!$C$35*27,0)</f>
        <v>CAC</v>
      </c>
    </row>
    <row r="6" spans="3:14" x14ac:dyDescent="0.25">
      <c r="C6" t="str">
        <f ca="1">OFFSET(Datengrundlage!D148,Formeln!$C$35*27,0)</f>
        <v>France</v>
      </c>
      <c r="D6">
        <f ca="1">OFFSET(Datengrundlage!E148,Formeln!$C$35*27,0)</f>
        <v>3</v>
      </c>
      <c r="E6">
        <f ca="1">OFFSET(Datengrundlage!F148,Formeln!$C$35*27,0)</f>
        <v>3</v>
      </c>
      <c r="F6">
        <f ca="1">OFFSET(Datengrundlage!G148,Formeln!$C$35*27,0)</f>
        <v>2</v>
      </c>
      <c r="G6">
        <f ca="1">OFFSET(Datengrundlage!H148,Formeln!$C$35*27,0)</f>
        <v>3</v>
      </c>
      <c r="H6">
        <f ca="1">OFFSET(Datengrundlage!I148,Formeln!$C$35*27,0)</f>
        <v>3</v>
      </c>
      <c r="I6">
        <f ca="1">OFFSET(Datengrundlage!J148,Formeln!$C$35*27,0)</f>
        <v>3</v>
      </c>
      <c r="J6">
        <f ca="1">OFFSET(Datengrundlage!K148,Formeln!$C$35*27,0)</f>
        <v>3</v>
      </c>
      <c r="K6">
        <f ca="1">OFFSET(Datengrundlage!L148,Formeln!$C$35*27,0)</f>
        <v>2</v>
      </c>
      <c r="L6">
        <f ca="1">OFFSET(Datengrundlage!M148,Formeln!$C$35*27,0)</f>
        <v>2</v>
      </c>
      <c r="M6">
        <f ca="1">OFFSET(Datengrundlage!N148,Formeln!$C$35*27,0)</f>
        <v>2</v>
      </c>
      <c r="N6" t="str">
        <f ca="1">OFFSET(Datengrundlage!O148,Formeln!$C$35*27,0)</f>
        <v>CAC</v>
      </c>
    </row>
    <row r="7" spans="3:14" x14ac:dyDescent="0.25">
      <c r="C7" t="str">
        <f ca="1">OFFSET(Datengrundlage!D149,Formeln!$C$35*27,0)</f>
        <v>Netherlands</v>
      </c>
      <c r="D7">
        <f ca="1">OFFSET(Datengrundlage!E149,Formeln!$C$35*27,0)</f>
        <v>4</v>
      </c>
      <c r="E7">
        <f ca="1">OFFSET(Datengrundlage!F149,Formeln!$C$35*27,0)</f>
        <v>4</v>
      </c>
      <c r="F7">
        <f ca="1">OFFSET(Datengrundlage!G149,Formeln!$C$35*27,0)</f>
        <v>5</v>
      </c>
      <c r="G7">
        <f ca="1">OFFSET(Datengrundlage!H149,Formeln!$C$35*27,0)</f>
        <v>2</v>
      </c>
      <c r="H7">
        <f ca="1">OFFSET(Datengrundlage!I149,Formeln!$C$35*27,0)</f>
        <v>2</v>
      </c>
      <c r="I7">
        <f ca="1">OFFSET(Datengrundlage!J149,Formeln!$C$35*27,0)</f>
        <v>4</v>
      </c>
      <c r="J7">
        <f ca="1">OFFSET(Datengrundlage!K149,Formeln!$C$35*27,0)</f>
        <v>5</v>
      </c>
      <c r="K7">
        <f ca="1">OFFSET(Datengrundlage!L149,Formeln!$C$35*27,0)</f>
        <v>3</v>
      </c>
      <c r="L7">
        <f ca="1">OFFSET(Datengrundlage!M149,Formeln!$C$35*27,0)</f>
        <v>4</v>
      </c>
      <c r="M7">
        <f ca="1">OFFSET(Datengrundlage!N149,Formeln!$C$35*27,0)</f>
        <v>3</v>
      </c>
      <c r="N7" t="str">
        <f ca="1">OFFSET(Datengrundlage!O149,Formeln!$C$35*27,0)</f>
        <v>CAC</v>
      </c>
    </row>
    <row r="8" spans="3:14" x14ac:dyDescent="0.25">
      <c r="C8" t="str">
        <f ca="1">OFFSET(Datengrundlage!D150,Formeln!$C$35*27,0)</f>
        <v>United Kingdom</v>
      </c>
      <c r="D8">
        <f ca="1">OFFSET(Datengrundlage!E150,Formeln!$C$35*27,0)</f>
        <v>2</v>
      </c>
      <c r="E8">
        <f ca="1">OFFSET(Datengrundlage!F150,Formeln!$C$35*27,0)</f>
        <v>2</v>
      </c>
      <c r="F8">
        <f ca="1">OFFSET(Datengrundlage!G150,Formeln!$C$35*27,0)</f>
        <v>3</v>
      </c>
      <c r="G8">
        <f ca="1">OFFSET(Datengrundlage!H150,Formeln!$C$35*27,0)</f>
        <v>5</v>
      </c>
      <c r="H8">
        <f ca="1">OFFSET(Datengrundlage!I150,Formeln!$C$35*27,0)</f>
        <v>4</v>
      </c>
      <c r="I8">
        <f ca="1">OFFSET(Datengrundlage!J150,Formeln!$C$35*27,0)</f>
        <v>5</v>
      </c>
      <c r="J8">
        <f ca="1">OFFSET(Datengrundlage!K150,Formeln!$C$35*27,0)</f>
        <v>4</v>
      </c>
      <c r="K8">
        <f ca="1">OFFSET(Datengrundlage!L150,Formeln!$C$35*27,0)</f>
        <v>4</v>
      </c>
      <c r="L8">
        <f ca="1">OFFSET(Datengrundlage!M150,Formeln!$C$35*27,0)</f>
        <v>3</v>
      </c>
      <c r="M8">
        <f ca="1">OFFSET(Datengrundlage!N150,Formeln!$C$35*27,0)</f>
        <v>4</v>
      </c>
      <c r="N8" t="str">
        <f ca="1">OFFSET(Datengrundlage!O150,Formeln!$C$35*27,0)</f>
        <v>CAC</v>
      </c>
    </row>
    <row r="9" spans="3:14" x14ac:dyDescent="0.25">
      <c r="C9" t="str">
        <f ca="1">OFFSET(Datengrundlage!D151,Formeln!$C$35*27,0)</f>
        <v>China</v>
      </c>
      <c r="D9">
        <f ca="1">OFFSET(Datengrundlage!E151,Formeln!$C$35*27,0)</f>
        <v>5</v>
      </c>
      <c r="E9">
        <f ca="1">OFFSET(Datengrundlage!F151,Formeln!$C$35*27,0)</f>
        <v>5</v>
      </c>
      <c r="F9">
        <f ca="1">OFFSET(Datengrundlage!G151,Formeln!$C$35*27,0)</f>
        <v>4</v>
      </c>
      <c r="G9">
        <f ca="1">OFFSET(Datengrundlage!H151,Formeln!$C$35*27,0)</f>
        <v>4</v>
      </c>
      <c r="H9">
        <f ca="1">OFFSET(Datengrundlage!I151,Formeln!$C$35*27,0)</f>
        <v>5</v>
      </c>
      <c r="I9">
        <f ca="1">OFFSET(Datengrundlage!J151,Formeln!$C$35*27,0)</f>
        <v>2</v>
      </c>
      <c r="J9">
        <f ca="1">OFFSET(Datengrundlage!K151,Formeln!$C$35*27,0)</f>
        <v>2</v>
      </c>
      <c r="K9">
        <f ca="1">OFFSET(Datengrundlage!L151,Formeln!$C$35*27,0)</f>
        <v>5</v>
      </c>
      <c r="L9">
        <f ca="1">OFFSET(Datengrundlage!M151,Formeln!$C$35*27,0)</f>
        <v>5</v>
      </c>
      <c r="M9">
        <f ca="1">OFFSET(Datengrundlage!N151,Formeln!$C$35*27,0)</f>
        <v>5</v>
      </c>
      <c r="N9" t="str">
        <f ca="1">OFFSET(Datengrundlage!O151,Formeln!$C$35*27,0)</f>
        <v>CAC</v>
      </c>
    </row>
    <row r="10" spans="3:14" x14ac:dyDescent="0.25">
      <c r="C10" t="str">
        <f ca="1">OFFSET(Datengrundlage!D152,Formeln!$C$35*27,0)</f>
        <v>Switzerland</v>
      </c>
      <c r="D10">
        <f ca="1">OFFSET(Datengrundlage!E152,Formeln!$C$35*27,0)</f>
        <v>6</v>
      </c>
      <c r="E10">
        <f ca="1">OFFSET(Datengrundlage!F152,Formeln!$C$35*27,0)</f>
        <v>6</v>
      </c>
      <c r="F10">
        <f ca="1">OFFSET(Datengrundlage!G152,Formeln!$C$35*27,0)</f>
        <v>6</v>
      </c>
      <c r="G10">
        <f ca="1">OFFSET(Datengrundlage!H152,Formeln!$C$35*27,0)</f>
        <v>6</v>
      </c>
      <c r="H10">
        <f ca="1">OFFSET(Datengrundlage!I152,Formeln!$C$35*27,0)</f>
        <v>6</v>
      </c>
      <c r="I10">
        <f ca="1">OFFSET(Datengrundlage!J152,Formeln!$C$35*27,0)</f>
        <v>6</v>
      </c>
      <c r="J10">
        <f ca="1">OFFSET(Datengrundlage!K152,Formeln!$C$35*27,0)</f>
        <v>6</v>
      </c>
      <c r="K10">
        <f ca="1">OFFSET(Datengrundlage!L152,Formeln!$C$35*27,0)</f>
        <v>6</v>
      </c>
      <c r="L10">
        <f ca="1">OFFSET(Datengrundlage!M152,Formeln!$C$35*27,0)</f>
        <v>6</v>
      </c>
      <c r="M10">
        <f ca="1">OFFSET(Datengrundlage!N152,Formeln!$C$35*27,0)</f>
        <v>6</v>
      </c>
      <c r="N10" t="str">
        <f ca="1">OFFSET(Datengrundlage!O152,Formeln!$C$35*27,0)</f>
        <v>CAC</v>
      </c>
    </row>
    <row r="11" spans="3:14" x14ac:dyDescent="0.25">
      <c r="C11" t="str">
        <f ca="1">OFFSET(Datengrundlage!D153,Formeln!$C$35*27,0)</f>
        <v>Italy</v>
      </c>
      <c r="D11">
        <f ca="1">OFFSET(Datengrundlage!E153,Formeln!$C$35*27,0)</f>
        <v>7</v>
      </c>
      <c r="E11">
        <f ca="1">OFFSET(Datengrundlage!F153,Formeln!$C$35*27,0)</f>
        <v>7</v>
      </c>
      <c r="F11">
        <f ca="1">OFFSET(Datengrundlage!G153,Formeln!$C$35*27,0)</f>
        <v>7</v>
      </c>
      <c r="G11">
        <f ca="1">OFFSET(Datengrundlage!H153,Formeln!$C$35*27,0)</f>
        <v>7</v>
      </c>
      <c r="H11">
        <f ca="1">OFFSET(Datengrundlage!I153,Formeln!$C$35*27,0)</f>
        <v>7</v>
      </c>
      <c r="I11">
        <f ca="1">OFFSET(Datengrundlage!J153,Formeln!$C$35*27,0)</f>
        <v>8</v>
      </c>
      <c r="J11">
        <f ca="1">OFFSET(Datengrundlage!K153,Formeln!$C$35*27,0)</f>
        <v>7</v>
      </c>
      <c r="K11">
        <f ca="1">OFFSET(Datengrundlage!L153,Formeln!$C$35*27,0)</f>
        <v>7</v>
      </c>
      <c r="L11">
        <f ca="1">OFFSET(Datengrundlage!M153,Formeln!$C$35*27,0)</f>
        <v>7</v>
      </c>
      <c r="M11">
        <f ca="1">OFFSET(Datengrundlage!N153,Formeln!$C$35*27,0)</f>
        <v>7</v>
      </c>
      <c r="N11" t="str">
        <f ca="1">OFFSET(Datengrundlage!O153,Formeln!$C$35*27,0)</f>
        <v>CAC</v>
      </c>
    </row>
    <row r="12" spans="3:14" x14ac:dyDescent="0.25">
      <c r="C12" t="str">
        <f ca="1">OFFSET(Datengrundlage!D154,Formeln!$C$35*27,0)</f>
        <v>Austria</v>
      </c>
      <c r="D12">
        <f ca="1">OFFSET(Datengrundlage!E154,Formeln!$C$35*27,0)</f>
        <v>8</v>
      </c>
      <c r="E12">
        <f ca="1">OFFSET(Datengrundlage!F154,Formeln!$C$35*27,0)</f>
        <v>8</v>
      </c>
      <c r="F12">
        <f ca="1">OFFSET(Datengrundlage!G154,Formeln!$C$35*27,0)</f>
        <v>8</v>
      </c>
      <c r="G12">
        <f ca="1">OFFSET(Datengrundlage!H154,Formeln!$C$35*27,0)</f>
        <v>8</v>
      </c>
      <c r="H12">
        <f ca="1">OFFSET(Datengrundlage!I154,Formeln!$C$35*27,0)</f>
        <v>8</v>
      </c>
      <c r="I12">
        <f ca="1">OFFSET(Datengrundlage!J154,Formeln!$C$35*27,0)</f>
        <v>7</v>
      </c>
      <c r="J12">
        <f ca="1">OFFSET(Datengrundlage!K154,Formeln!$C$35*27,0)</f>
        <v>8</v>
      </c>
      <c r="K12">
        <f ca="1">OFFSET(Datengrundlage!L154,Formeln!$C$35*27,0)</f>
        <v>8</v>
      </c>
      <c r="L12">
        <f ca="1">OFFSET(Datengrundlage!M154,Formeln!$C$35*27,0)</f>
        <v>8</v>
      </c>
      <c r="M12">
        <f ca="1">OFFSET(Datengrundlage!N154,Formeln!$C$35*27,0)</f>
        <v>8</v>
      </c>
      <c r="N12" t="str">
        <f ca="1">OFFSET(Datengrundlage!O154,Formeln!$C$35*27,0)</f>
        <v>CAC</v>
      </c>
    </row>
    <row r="13" spans="3:14" x14ac:dyDescent="0.25">
      <c r="C13" t="str">
        <f ca="1">OFFSET(Datengrundlage!D155,Formeln!$C$35*27,0)</f>
        <v>Poland</v>
      </c>
      <c r="D13">
        <f ca="1">OFFSET(Datengrundlage!E155,Formeln!$C$35*27,0)</f>
        <v>9</v>
      </c>
      <c r="E13">
        <f ca="1">OFFSET(Datengrundlage!F155,Formeln!$C$35*27,0)</f>
        <v>9</v>
      </c>
      <c r="F13">
        <f ca="1">OFFSET(Datengrundlage!G155,Formeln!$C$35*27,0)</f>
        <v>9</v>
      </c>
      <c r="G13">
        <f ca="1">OFFSET(Datengrundlage!H155,Formeln!$C$35*27,0)</f>
        <v>9</v>
      </c>
      <c r="H13">
        <f ca="1">OFFSET(Datengrundlage!I155,Formeln!$C$35*27,0)</f>
        <v>9</v>
      </c>
      <c r="I13">
        <f ca="1">OFFSET(Datengrundlage!J155,Formeln!$C$35*27,0)</f>
        <v>9</v>
      </c>
      <c r="J13">
        <f ca="1">OFFSET(Datengrundlage!K155,Formeln!$C$35*27,0)</f>
        <v>9</v>
      </c>
      <c r="K13">
        <f ca="1">OFFSET(Datengrundlage!L155,Formeln!$C$35*27,0)</f>
        <v>9</v>
      </c>
      <c r="L13">
        <f ca="1">OFFSET(Datengrundlage!M155,Formeln!$C$35*27,0)</f>
        <v>9</v>
      </c>
      <c r="M13">
        <f ca="1">OFFSET(Datengrundlage!N155,Formeln!$C$35*27,0)</f>
        <v>9</v>
      </c>
      <c r="N13" t="str">
        <f ca="1">OFFSET(Datengrundlage!O155,Formeln!$C$35*27,0)</f>
        <v>CAC</v>
      </c>
    </row>
    <row r="14" spans="3:14" x14ac:dyDescent="0.25">
      <c r="C14" t="str">
        <f ca="1">OFFSET(Datengrundlage!D156,Formeln!$C$35*27,0)</f>
        <v>Luxembourg</v>
      </c>
      <c r="D14">
        <f ca="1">OFFSET(Datengrundlage!E156,Formeln!$C$35*27,0)</f>
        <v>13</v>
      </c>
      <c r="E14">
        <f ca="1">OFFSET(Datengrundlage!F156,Formeln!$C$35*27,0)</f>
        <v>13</v>
      </c>
      <c r="F14">
        <f ca="1">OFFSET(Datengrundlage!G156,Formeln!$C$35*27,0)</f>
        <v>13</v>
      </c>
      <c r="G14">
        <f ca="1">OFFSET(Datengrundlage!H156,Formeln!$C$35*27,0)</f>
        <v>13</v>
      </c>
      <c r="H14">
        <f ca="1">OFFSET(Datengrundlage!I156,Formeln!$C$35*27,0)</f>
        <v>13</v>
      </c>
      <c r="I14">
        <f ca="1">OFFSET(Datengrundlage!J156,Formeln!$C$35*27,0)</f>
        <v>13</v>
      </c>
      <c r="J14">
        <f ca="1">OFFSET(Datengrundlage!K156,Formeln!$C$35*27,0)</f>
        <v>10</v>
      </c>
      <c r="K14">
        <f ca="1">OFFSET(Datengrundlage!L156,Formeln!$C$35*27,0)</f>
        <v>11</v>
      </c>
      <c r="L14">
        <f ca="1">OFFSET(Datengrundlage!M156,Formeln!$C$35*27,0)</f>
        <v>10</v>
      </c>
      <c r="M14">
        <f ca="1">OFFSET(Datengrundlage!N156,Formeln!$C$35*27,0)</f>
        <v>10</v>
      </c>
      <c r="N14" t="str">
        <f ca="1">OFFSET(Datengrundlage!O156,Formeln!$C$35*27,0)</f>
        <v>CAC</v>
      </c>
    </row>
    <row r="20" spans="2:19" x14ac:dyDescent="0.25">
      <c r="L20" s="2" t="s">
        <v>45</v>
      </c>
      <c r="M20" s="2"/>
      <c r="N20" s="2"/>
      <c r="O20" s="2"/>
      <c r="P20" s="2"/>
      <c r="Q20" s="2"/>
      <c r="R20" s="2"/>
      <c r="S20" s="2"/>
    </row>
    <row r="21" spans="2:19" x14ac:dyDescent="0.25">
      <c r="B21" t="s">
        <v>44</v>
      </c>
      <c r="L21" s="2" t="s">
        <v>46</v>
      </c>
      <c r="M21" s="2"/>
      <c r="N21" s="2"/>
      <c r="O21" s="2"/>
      <c r="P21" s="2"/>
      <c r="Q21" s="2"/>
      <c r="R21" s="2"/>
      <c r="S21" s="2"/>
    </row>
    <row r="23" spans="2:19" x14ac:dyDescent="0.25">
      <c r="B23" t="str">
        <f>CONCATENATE($C23,$D23)</f>
        <v>ReceiptsGoods</v>
      </c>
      <c r="C23" t="s">
        <v>79</v>
      </c>
      <c r="D23" t="s">
        <v>82</v>
      </c>
      <c r="E23">
        <v>0</v>
      </c>
      <c r="G23" s="1">
        <f ca="1">D4</f>
        <v>42369</v>
      </c>
      <c r="H23">
        <v>0</v>
      </c>
    </row>
    <row r="24" spans="2:19" x14ac:dyDescent="0.25">
      <c r="B24" t="str">
        <f t="shared" ref="B24:B32" si="0">CONCATENATE($C24,$D24)</f>
        <v>ReceiptsServices</v>
      </c>
      <c r="C24" t="s">
        <v>79</v>
      </c>
      <c r="D24" t="s">
        <v>83</v>
      </c>
      <c r="E24">
        <v>2</v>
      </c>
      <c r="G24" s="1">
        <f ca="1">E4</f>
        <v>42735</v>
      </c>
      <c r="H24">
        <v>1</v>
      </c>
    </row>
    <row r="25" spans="2:19" x14ac:dyDescent="0.25">
      <c r="B25" t="str">
        <f t="shared" si="0"/>
        <v>ReceiptsPrimary income</v>
      </c>
      <c r="C25" t="s">
        <v>79</v>
      </c>
      <c r="D25" t="s">
        <v>84</v>
      </c>
      <c r="E25">
        <v>4</v>
      </c>
      <c r="G25" s="1">
        <f ca="1">F4</f>
        <v>43100</v>
      </c>
      <c r="H25">
        <v>2</v>
      </c>
    </row>
    <row r="26" spans="2:19" x14ac:dyDescent="0.25">
      <c r="B26" t="str">
        <f t="shared" si="0"/>
        <v>ReceiptsSecondary income</v>
      </c>
      <c r="C26" t="s">
        <v>79</v>
      </c>
      <c r="D26" t="s">
        <v>85</v>
      </c>
      <c r="E26">
        <v>6</v>
      </c>
      <c r="G26" s="1">
        <f ca="1">G4</f>
        <v>43465</v>
      </c>
      <c r="H26">
        <v>3</v>
      </c>
    </row>
    <row r="27" spans="2:19" x14ac:dyDescent="0.25">
      <c r="B27" t="str">
        <f t="shared" si="0"/>
        <v>ReceiptsCurrent account</v>
      </c>
      <c r="C27" t="s">
        <v>79</v>
      </c>
      <c r="D27" t="s">
        <v>80</v>
      </c>
      <c r="E27">
        <v>8</v>
      </c>
      <c r="G27" s="1">
        <f ca="1">H4</f>
        <v>43830</v>
      </c>
      <c r="H27">
        <v>4</v>
      </c>
    </row>
    <row r="28" spans="2:19" x14ac:dyDescent="0.25">
      <c r="B28" t="str">
        <f t="shared" si="0"/>
        <v>ExpendituresGoods</v>
      </c>
      <c r="C28" t="s">
        <v>81</v>
      </c>
      <c r="D28" t="s">
        <v>82</v>
      </c>
      <c r="E28">
        <v>1</v>
      </c>
      <c r="G28" s="1">
        <f ca="1">I4</f>
        <v>44196</v>
      </c>
      <c r="H28">
        <v>5</v>
      </c>
    </row>
    <row r="29" spans="2:19" x14ac:dyDescent="0.25">
      <c r="B29" t="str">
        <f t="shared" si="0"/>
        <v>ExpendituresServices</v>
      </c>
      <c r="C29" t="s">
        <v>81</v>
      </c>
      <c r="D29" t="s">
        <v>83</v>
      </c>
      <c r="E29">
        <v>3</v>
      </c>
      <c r="G29" s="1">
        <f ca="1">J4</f>
        <v>44561</v>
      </c>
      <c r="H29">
        <v>6</v>
      </c>
    </row>
    <row r="30" spans="2:19" x14ac:dyDescent="0.25">
      <c r="B30" t="str">
        <f t="shared" si="0"/>
        <v>ExpendituresPrimary income</v>
      </c>
      <c r="C30" t="s">
        <v>81</v>
      </c>
      <c r="D30" t="s">
        <v>84</v>
      </c>
      <c r="E30">
        <v>5</v>
      </c>
      <c r="G30" s="1">
        <f ca="1">K4</f>
        <v>44926</v>
      </c>
      <c r="H30">
        <v>7</v>
      </c>
    </row>
    <row r="31" spans="2:19" x14ac:dyDescent="0.25">
      <c r="B31" t="str">
        <f t="shared" si="0"/>
        <v>ExpendituresSecondary income</v>
      </c>
      <c r="C31" t="s">
        <v>81</v>
      </c>
      <c r="D31" t="s">
        <v>85</v>
      </c>
      <c r="E31">
        <v>7</v>
      </c>
      <c r="G31" s="1">
        <f ca="1">L4</f>
        <v>45291</v>
      </c>
      <c r="H31">
        <v>8</v>
      </c>
    </row>
    <row r="32" spans="2:19" x14ac:dyDescent="0.25">
      <c r="B32" t="str">
        <f t="shared" si="0"/>
        <v>ExpendituresCurrent account</v>
      </c>
      <c r="C32" t="s">
        <v>81</v>
      </c>
      <c r="D32" t="s">
        <v>80</v>
      </c>
      <c r="E32">
        <v>9</v>
      </c>
      <c r="G32" s="1">
        <f ca="1">M4</f>
        <v>45657</v>
      </c>
      <c r="H32">
        <v>9</v>
      </c>
    </row>
    <row r="34" spans="2:7" x14ac:dyDescent="0.25">
      <c r="C34" t="str">
        <f>CONCATENATE(Interface!$C$4,Interface!$D$4)</f>
        <v>ReceiptsCurrent account</v>
      </c>
    </row>
    <row r="35" spans="2:7" x14ac:dyDescent="0.25">
      <c r="C35">
        <f>VLOOKUP($C$34,$B$23:$E$32,4,FALSE)</f>
        <v>8</v>
      </c>
      <c r="G35">
        <f ca="1">VLOOKUP(Interface!$B$4,Formeln!$G$23:$H$32,2,FALSE)</f>
        <v>9</v>
      </c>
    </row>
    <row r="39" spans="2:7" x14ac:dyDescent="0.25">
      <c r="B39" t="s">
        <v>88</v>
      </c>
    </row>
    <row r="40" spans="2:7" x14ac:dyDescent="0.25">
      <c r="B40" s="1">
        <f ca="1">$G$32</f>
        <v>45657</v>
      </c>
    </row>
    <row r="41" spans="2:7" x14ac:dyDescent="0.25">
      <c r="B41" t="s">
        <v>89</v>
      </c>
    </row>
    <row r="42" spans="2:7" x14ac:dyDescent="0.25">
      <c r="B42" s="1">
        <f ca="1">$G$32</f>
        <v>45657</v>
      </c>
    </row>
    <row r="43" spans="2:7" x14ac:dyDescent="0.25">
      <c r="B43" t="s">
        <v>87</v>
      </c>
    </row>
    <row r="46" spans="2:7" x14ac:dyDescent="0.25">
      <c r="B46" t="s">
        <v>90</v>
      </c>
    </row>
    <row r="47" spans="2:7" x14ac:dyDescent="0.25">
      <c r="B47" s="1">
        <f ca="1">B42</f>
        <v>45657</v>
      </c>
    </row>
    <row r="48" spans="2:7" x14ac:dyDescent="0.25">
      <c r="B48" t="s">
        <v>91</v>
      </c>
    </row>
    <row r="49" spans="2:8" x14ac:dyDescent="0.25">
      <c r="B49" t="str">
        <f>Interface!C4</f>
        <v>Receipts</v>
      </c>
    </row>
    <row r="50" spans="2:8" x14ac:dyDescent="0.25">
      <c r="B50" t="str">
        <f>Interface!D4</f>
        <v>Current account</v>
      </c>
    </row>
    <row r="51" spans="2:8" x14ac:dyDescent="0.25">
      <c r="B51" t="str">
        <f ca="1">CONCATENATE(B46,TEXT(B47,"JJJJ"),B48,B50," (",B49,")")</f>
        <v>Top 10 countries 2024 by Current account (Receipts)</v>
      </c>
    </row>
    <row r="55" spans="2:8" x14ac:dyDescent="0.25">
      <c r="B55" t="s">
        <v>96</v>
      </c>
      <c r="C55" t="s">
        <v>97</v>
      </c>
      <c r="G55" s="37" t="str">
        <f ca="1">OFFSET(Datengrundlage!D3,Formeln!$G$35*12,Formeln!$C$35*2)</f>
        <v>US</v>
      </c>
      <c r="H55" t="str">
        <f t="shared" ref="H55:H63" ca="1" si="1">IF(G55="-","-",VLOOKUP(G55,$B$55:$C$293,2,FALSE))</f>
        <v>United States</v>
      </c>
    </row>
    <row r="56" spans="2:8" x14ac:dyDescent="0.25">
      <c r="B56" t="s">
        <v>98</v>
      </c>
      <c r="C56" t="s">
        <v>99</v>
      </c>
      <c r="G56" s="37" t="str">
        <f ca="1">OFFSET(Datengrundlage!D4,Formeln!$G$35*12,Formeln!$C$35*2)</f>
        <v>FR</v>
      </c>
      <c r="H56" t="str">
        <f t="shared" ca="1" si="1"/>
        <v>France</v>
      </c>
    </row>
    <row r="57" spans="2:8" x14ac:dyDescent="0.25">
      <c r="B57" t="s">
        <v>100</v>
      </c>
      <c r="C57" t="s">
        <v>101</v>
      </c>
      <c r="G57" s="37" t="str">
        <f ca="1">OFFSET(Datengrundlage!D5,Formeln!$G$35*12,Formeln!$C$35*2)</f>
        <v>NL</v>
      </c>
      <c r="H57" t="str">
        <f t="shared" ca="1" si="1"/>
        <v>Netherlands</v>
      </c>
    </row>
    <row r="58" spans="2:8" x14ac:dyDescent="0.25">
      <c r="B58" t="s">
        <v>102</v>
      </c>
      <c r="C58" t="s">
        <v>103</v>
      </c>
      <c r="G58" s="37" t="str">
        <f ca="1">OFFSET(Datengrundlage!D6,Formeln!$G$35*12,Formeln!$C$35*2)</f>
        <v>GB</v>
      </c>
      <c r="H58" t="str">
        <f t="shared" ca="1" si="1"/>
        <v>United Kingdom</v>
      </c>
    </row>
    <row r="59" spans="2:8" x14ac:dyDescent="0.25">
      <c r="B59" t="s">
        <v>104</v>
      </c>
      <c r="C59" t="s">
        <v>105</v>
      </c>
      <c r="G59" s="37" t="str">
        <f ca="1">OFFSET(Datengrundlage!D7,Formeln!$G$35*12,Formeln!$C$35*2)</f>
        <v>CN</v>
      </c>
      <c r="H59" t="str">
        <f t="shared" ca="1" si="1"/>
        <v>China</v>
      </c>
    </row>
    <row r="60" spans="2:8" x14ac:dyDescent="0.25">
      <c r="B60" t="s">
        <v>106</v>
      </c>
      <c r="C60" t="s">
        <v>107</v>
      </c>
      <c r="G60" s="37" t="str">
        <f ca="1">OFFSET(Datengrundlage!D8,Formeln!$G$35*12,Formeln!$C$35*2)</f>
        <v>CH</v>
      </c>
      <c r="H60" t="str">
        <f t="shared" ca="1" si="1"/>
        <v>Switzerland</v>
      </c>
    </row>
    <row r="61" spans="2:8" x14ac:dyDescent="0.25">
      <c r="B61" t="s">
        <v>108</v>
      </c>
      <c r="C61" t="s">
        <v>109</v>
      </c>
      <c r="G61" s="37" t="str">
        <f ca="1">OFFSET(Datengrundlage!D9,Formeln!$G$35*12,Formeln!$C$35*2)</f>
        <v>IT</v>
      </c>
      <c r="H61" t="str">
        <f t="shared" ca="1" si="1"/>
        <v>Italy</v>
      </c>
    </row>
    <row r="62" spans="2:8" x14ac:dyDescent="0.25">
      <c r="B62" t="s">
        <v>110</v>
      </c>
      <c r="C62" t="s">
        <v>111</v>
      </c>
      <c r="G62" s="37" t="str">
        <f ca="1">OFFSET(Datengrundlage!D10,Formeln!$G$35*12,Formeln!$C$35*2)</f>
        <v>AT</v>
      </c>
      <c r="H62" t="str">
        <f t="shared" ca="1" si="1"/>
        <v>Austria</v>
      </c>
    </row>
    <row r="63" spans="2:8" x14ac:dyDescent="0.25">
      <c r="B63" t="s">
        <v>112</v>
      </c>
      <c r="C63" t="s">
        <v>113</v>
      </c>
      <c r="G63" s="37" t="str">
        <f ca="1">OFFSET(Datengrundlage!D11,Formeln!$G$35*12,Formeln!$C$35*2)</f>
        <v>PL</v>
      </c>
      <c r="H63" t="str">
        <f t="shared" ca="1" si="1"/>
        <v>Poland</v>
      </c>
    </row>
    <row r="64" spans="2:8" x14ac:dyDescent="0.25">
      <c r="B64" t="s">
        <v>114</v>
      </c>
      <c r="C64" t="s">
        <v>115</v>
      </c>
      <c r="G64" s="37" t="str">
        <f ca="1">OFFSET(Datengrundlage!D12,Formeln!$G$35*12,Formeln!$C$35*2)</f>
        <v>LU</v>
      </c>
      <c r="H64" t="str">
        <f ca="1">IF(G64="-","-",VLOOKUP(G64,$B$55:$C$293,2,FALSE))</f>
        <v>Luxembourg</v>
      </c>
    </row>
    <row r="65" spans="2:7" x14ac:dyDescent="0.25">
      <c r="B65" t="s">
        <v>116</v>
      </c>
      <c r="C65" t="s">
        <v>117</v>
      </c>
      <c r="G65" s="37"/>
    </row>
    <row r="66" spans="2:7" x14ac:dyDescent="0.25">
      <c r="B66" t="s">
        <v>118</v>
      </c>
      <c r="C66" t="s">
        <v>119</v>
      </c>
      <c r="G66" s="37"/>
    </row>
    <row r="67" spans="2:7" x14ac:dyDescent="0.25">
      <c r="B67" t="s">
        <v>19</v>
      </c>
      <c r="C67" t="s">
        <v>72</v>
      </c>
    </row>
    <row r="68" spans="2:7" x14ac:dyDescent="0.25">
      <c r="B68" t="s">
        <v>120</v>
      </c>
      <c r="C68" t="s">
        <v>121</v>
      </c>
    </row>
    <row r="69" spans="2:7" x14ac:dyDescent="0.25">
      <c r="B69" t="s">
        <v>122</v>
      </c>
      <c r="C69" t="s">
        <v>123</v>
      </c>
    </row>
    <row r="70" spans="2:7" x14ac:dyDescent="0.25">
      <c r="B70" t="s">
        <v>124</v>
      </c>
      <c r="C70" t="s">
        <v>125</v>
      </c>
    </row>
    <row r="71" spans="2:7" x14ac:dyDescent="0.25">
      <c r="B71" t="s">
        <v>126</v>
      </c>
      <c r="C71" t="s">
        <v>127</v>
      </c>
    </row>
    <row r="72" spans="2:7" x14ac:dyDescent="0.25">
      <c r="B72" t="s">
        <v>128</v>
      </c>
      <c r="C72" t="s">
        <v>129</v>
      </c>
    </row>
    <row r="73" spans="2:7" x14ac:dyDescent="0.25">
      <c r="B73" t="s">
        <v>130</v>
      </c>
      <c r="C73" t="s">
        <v>131</v>
      </c>
    </row>
    <row r="74" spans="2:7" x14ac:dyDescent="0.25">
      <c r="B74" t="s">
        <v>16</v>
      </c>
      <c r="C74" t="s">
        <v>74</v>
      </c>
    </row>
    <row r="75" spans="2:7" x14ac:dyDescent="0.25">
      <c r="B75" t="s">
        <v>132</v>
      </c>
      <c r="C75" t="s">
        <v>133</v>
      </c>
    </row>
    <row r="76" spans="2:7" x14ac:dyDescent="0.25">
      <c r="B76" t="s">
        <v>134</v>
      </c>
      <c r="C76" t="s">
        <v>135</v>
      </c>
    </row>
    <row r="77" spans="2:7" x14ac:dyDescent="0.25">
      <c r="B77" t="s">
        <v>136</v>
      </c>
      <c r="C77" t="s">
        <v>137</v>
      </c>
    </row>
    <row r="78" spans="2:7" x14ac:dyDescent="0.25">
      <c r="B78" t="s">
        <v>138</v>
      </c>
      <c r="C78" t="s">
        <v>139</v>
      </c>
    </row>
    <row r="79" spans="2:7" x14ac:dyDescent="0.25">
      <c r="B79" t="s">
        <v>140</v>
      </c>
      <c r="C79" t="s">
        <v>141</v>
      </c>
    </row>
    <row r="80" spans="2:7" x14ac:dyDescent="0.25">
      <c r="B80" t="s">
        <v>20</v>
      </c>
      <c r="C80" t="s">
        <v>37</v>
      </c>
    </row>
    <row r="81" spans="2:3" x14ac:dyDescent="0.25">
      <c r="B81" t="s">
        <v>142</v>
      </c>
      <c r="C81" t="s">
        <v>143</v>
      </c>
    </row>
    <row r="82" spans="2:3" x14ac:dyDescent="0.25">
      <c r="B82" t="s">
        <v>144</v>
      </c>
      <c r="C82" t="s">
        <v>145</v>
      </c>
    </row>
    <row r="83" spans="2:3" x14ac:dyDescent="0.25">
      <c r="B83" t="s">
        <v>146</v>
      </c>
      <c r="C83" t="s">
        <v>147</v>
      </c>
    </row>
    <row r="84" spans="2:3" x14ac:dyDescent="0.25">
      <c r="B84" t="s">
        <v>148</v>
      </c>
      <c r="C84" t="s">
        <v>149</v>
      </c>
    </row>
    <row r="85" spans="2:3" x14ac:dyDescent="0.25">
      <c r="B85" t="s">
        <v>150</v>
      </c>
      <c r="C85" t="s">
        <v>151</v>
      </c>
    </row>
    <row r="86" spans="2:3" x14ac:dyDescent="0.25">
      <c r="B86" t="s">
        <v>152</v>
      </c>
      <c r="C86" t="s">
        <v>153</v>
      </c>
    </row>
    <row r="87" spans="2:3" x14ac:dyDescent="0.25">
      <c r="B87" t="s">
        <v>154</v>
      </c>
      <c r="C87" t="s">
        <v>155</v>
      </c>
    </row>
    <row r="88" spans="2:3" x14ac:dyDescent="0.25">
      <c r="B88" t="s">
        <v>156</v>
      </c>
      <c r="C88" t="s">
        <v>157</v>
      </c>
    </row>
    <row r="89" spans="2:3" x14ac:dyDescent="0.25">
      <c r="B89" t="s">
        <v>158</v>
      </c>
      <c r="C89" t="s">
        <v>159</v>
      </c>
    </row>
    <row r="90" spans="2:3" x14ac:dyDescent="0.25">
      <c r="B90" t="s">
        <v>160</v>
      </c>
      <c r="C90" t="s">
        <v>161</v>
      </c>
    </row>
    <row r="91" spans="2:3" x14ac:dyDescent="0.25">
      <c r="B91" t="s">
        <v>162</v>
      </c>
      <c r="C91" t="s">
        <v>163</v>
      </c>
    </row>
    <row r="92" spans="2:3" x14ac:dyDescent="0.25">
      <c r="B92" t="s">
        <v>164</v>
      </c>
      <c r="C92" t="s">
        <v>165</v>
      </c>
    </row>
    <row r="93" spans="2:3" x14ac:dyDescent="0.25">
      <c r="B93" t="s">
        <v>166</v>
      </c>
      <c r="C93" t="s">
        <v>167</v>
      </c>
    </row>
    <row r="94" spans="2:3" x14ac:dyDescent="0.25">
      <c r="B94" t="s">
        <v>168</v>
      </c>
      <c r="C94" t="s">
        <v>169</v>
      </c>
    </row>
    <row r="95" spans="2:3" x14ac:dyDescent="0.25">
      <c r="B95" t="s">
        <v>0</v>
      </c>
      <c r="C95" t="s">
        <v>170</v>
      </c>
    </row>
    <row r="96" spans="2:3" x14ac:dyDescent="0.25">
      <c r="B96" t="s">
        <v>17</v>
      </c>
      <c r="C96" t="s">
        <v>73</v>
      </c>
    </row>
    <row r="97" spans="2:3" x14ac:dyDescent="0.25">
      <c r="B97" t="s">
        <v>171</v>
      </c>
      <c r="C97" t="s">
        <v>172</v>
      </c>
    </row>
    <row r="98" spans="2:3" x14ac:dyDescent="0.25">
      <c r="B98" t="s">
        <v>173</v>
      </c>
      <c r="C98" t="s">
        <v>174</v>
      </c>
    </row>
    <row r="99" spans="2:3" x14ac:dyDescent="0.25">
      <c r="B99" t="s">
        <v>175</v>
      </c>
      <c r="C99" t="s">
        <v>176</v>
      </c>
    </row>
    <row r="100" spans="2:3" x14ac:dyDescent="0.25">
      <c r="B100" t="s">
        <v>177</v>
      </c>
      <c r="C100" t="s">
        <v>178</v>
      </c>
    </row>
    <row r="101" spans="2:3" x14ac:dyDescent="0.25">
      <c r="B101" t="s">
        <v>15</v>
      </c>
      <c r="C101" t="s">
        <v>30</v>
      </c>
    </row>
    <row r="102" spans="2:3" x14ac:dyDescent="0.25">
      <c r="B102" t="s">
        <v>179</v>
      </c>
      <c r="C102" t="s">
        <v>180</v>
      </c>
    </row>
    <row r="103" spans="2:3" x14ac:dyDescent="0.25">
      <c r="B103" t="s">
        <v>181</v>
      </c>
      <c r="C103" t="s">
        <v>182</v>
      </c>
    </row>
    <row r="104" spans="2:3" x14ac:dyDescent="0.25">
      <c r="B104" t="s">
        <v>2</v>
      </c>
      <c r="C104" t="s">
        <v>183</v>
      </c>
    </row>
    <row r="105" spans="2:3" x14ac:dyDescent="0.25">
      <c r="B105" t="s">
        <v>184</v>
      </c>
      <c r="C105" t="s">
        <v>185</v>
      </c>
    </row>
    <row r="106" spans="2:3" x14ac:dyDescent="0.25">
      <c r="B106" t="s">
        <v>186</v>
      </c>
      <c r="C106" t="s">
        <v>187</v>
      </c>
    </row>
    <row r="107" spans="2:3" x14ac:dyDescent="0.25">
      <c r="B107" t="s">
        <v>188</v>
      </c>
      <c r="C107" t="s">
        <v>189</v>
      </c>
    </row>
    <row r="108" spans="2:3" x14ac:dyDescent="0.25">
      <c r="B108" t="s">
        <v>190</v>
      </c>
      <c r="C108" t="s">
        <v>191</v>
      </c>
    </row>
    <row r="109" spans="2:3" x14ac:dyDescent="0.25">
      <c r="B109" t="s">
        <v>192</v>
      </c>
      <c r="C109" t="s">
        <v>193</v>
      </c>
    </row>
    <row r="110" spans="2:3" x14ac:dyDescent="0.25">
      <c r="B110" t="s">
        <v>194</v>
      </c>
      <c r="C110" t="s">
        <v>195</v>
      </c>
    </row>
    <row r="111" spans="2:3" x14ac:dyDescent="0.25">
      <c r="B111" t="s">
        <v>26</v>
      </c>
      <c r="C111" t="s">
        <v>75</v>
      </c>
    </row>
    <row r="112" spans="2:3" x14ac:dyDescent="0.25">
      <c r="B112" t="s">
        <v>196</v>
      </c>
      <c r="C112" t="s">
        <v>197</v>
      </c>
    </row>
    <row r="113" spans="2:3" x14ac:dyDescent="0.25">
      <c r="B113" t="s">
        <v>198</v>
      </c>
      <c r="C113" t="s">
        <v>199</v>
      </c>
    </row>
    <row r="114" spans="2:3" x14ac:dyDescent="0.25">
      <c r="B114" t="s">
        <v>200</v>
      </c>
      <c r="C114" t="s">
        <v>201</v>
      </c>
    </row>
    <row r="115" spans="2:3" x14ac:dyDescent="0.25">
      <c r="B115" t="s">
        <v>202</v>
      </c>
      <c r="C115" t="s">
        <v>203</v>
      </c>
    </row>
    <row r="116" spans="2:3" x14ac:dyDescent="0.25">
      <c r="B116" t="s">
        <v>204</v>
      </c>
      <c r="C116" t="s">
        <v>205</v>
      </c>
    </row>
    <row r="117" spans="2:3" x14ac:dyDescent="0.25">
      <c r="B117" t="s">
        <v>206</v>
      </c>
      <c r="C117" t="s">
        <v>207</v>
      </c>
    </row>
    <row r="118" spans="2:3" x14ac:dyDescent="0.25">
      <c r="B118" t="s">
        <v>208</v>
      </c>
      <c r="C118" t="s">
        <v>209</v>
      </c>
    </row>
    <row r="119" spans="2:3" x14ac:dyDescent="0.25">
      <c r="B119" t="s">
        <v>210</v>
      </c>
      <c r="C119" t="s">
        <v>211</v>
      </c>
    </row>
    <row r="120" spans="2:3" x14ac:dyDescent="0.25">
      <c r="B120" t="s">
        <v>212</v>
      </c>
      <c r="C120" t="s">
        <v>213</v>
      </c>
    </row>
    <row r="121" spans="2:3" x14ac:dyDescent="0.25">
      <c r="B121" t="s">
        <v>23</v>
      </c>
      <c r="C121" t="s">
        <v>78</v>
      </c>
    </row>
    <row r="122" spans="2:3" x14ac:dyDescent="0.25">
      <c r="B122" t="s">
        <v>214</v>
      </c>
      <c r="C122" t="s">
        <v>215</v>
      </c>
    </row>
    <row r="123" spans="2:3" x14ac:dyDescent="0.25">
      <c r="B123" t="s">
        <v>216</v>
      </c>
      <c r="C123" t="s">
        <v>217</v>
      </c>
    </row>
    <row r="124" spans="2:3" x14ac:dyDescent="0.25">
      <c r="B124" t="s">
        <v>218</v>
      </c>
      <c r="C124" t="s">
        <v>219</v>
      </c>
    </row>
    <row r="125" spans="2:3" x14ac:dyDescent="0.25">
      <c r="B125" t="s">
        <v>220</v>
      </c>
      <c r="C125" t="s">
        <v>221</v>
      </c>
    </row>
    <row r="126" spans="2:3" x14ac:dyDescent="0.25">
      <c r="B126" t="s">
        <v>222</v>
      </c>
      <c r="C126" t="s">
        <v>223</v>
      </c>
    </row>
    <row r="127" spans="2:3" x14ac:dyDescent="0.25">
      <c r="B127" t="s">
        <v>224</v>
      </c>
      <c r="C127" t="s">
        <v>225</v>
      </c>
    </row>
    <row r="128" spans="2:3" x14ac:dyDescent="0.25">
      <c r="B128" t="s">
        <v>10</v>
      </c>
      <c r="C128" t="s">
        <v>67</v>
      </c>
    </row>
    <row r="129" spans="2:3" x14ac:dyDescent="0.25">
      <c r="B129" t="s">
        <v>226</v>
      </c>
      <c r="C129" t="s">
        <v>227</v>
      </c>
    </row>
    <row r="130" spans="2:3" x14ac:dyDescent="0.25">
      <c r="B130" t="s">
        <v>14</v>
      </c>
      <c r="C130" t="s">
        <v>71</v>
      </c>
    </row>
    <row r="131" spans="2:3" x14ac:dyDescent="0.25">
      <c r="B131" t="s">
        <v>32</v>
      </c>
      <c r="C131" t="s">
        <v>228</v>
      </c>
    </row>
    <row r="132" spans="2:3" x14ac:dyDescent="0.25">
      <c r="B132" t="s">
        <v>229</v>
      </c>
      <c r="C132" t="s">
        <v>230</v>
      </c>
    </row>
    <row r="133" spans="2:3" x14ac:dyDescent="0.25">
      <c r="B133" t="s">
        <v>231</v>
      </c>
      <c r="C133" t="s">
        <v>232</v>
      </c>
    </row>
    <row r="134" spans="2:3" x14ac:dyDescent="0.25">
      <c r="B134" t="s">
        <v>233</v>
      </c>
      <c r="C134" t="s">
        <v>234</v>
      </c>
    </row>
    <row r="135" spans="2:3" x14ac:dyDescent="0.25">
      <c r="B135" t="s">
        <v>235</v>
      </c>
      <c r="C135" t="s">
        <v>236</v>
      </c>
    </row>
    <row r="136" spans="2:3" x14ac:dyDescent="0.25">
      <c r="B136" t="s">
        <v>237</v>
      </c>
      <c r="C136" t="s">
        <v>238</v>
      </c>
    </row>
    <row r="137" spans="2:3" x14ac:dyDescent="0.25">
      <c r="B137" t="s">
        <v>239</v>
      </c>
      <c r="C137" t="s">
        <v>240</v>
      </c>
    </row>
    <row r="138" spans="2:3" x14ac:dyDescent="0.25">
      <c r="B138" t="s">
        <v>241</v>
      </c>
      <c r="C138" t="s">
        <v>242</v>
      </c>
    </row>
    <row r="139" spans="2:3" x14ac:dyDescent="0.25">
      <c r="B139" t="s">
        <v>243</v>
      </c>
      <c r="C139" t="s">
        <v>244</v>
      </c>
    </row>
    <row r="140" spans="2:3" x14ac:dyDescent="0.25">
      <c r="B140" t="s">
        <v>245</v>
      </c>
      <c r="C140" t="s">
        <v>246</v>
      </c>
    </row>
    <row r="141" spans="2:3" x14ac:dyDescent="0.25">
      <c r="B141" t="s">
        <v>247</v>
      </c>
      <c r="C141" t="s">
        <v>248</v>
      </c>
    </row>
    <row r="142" spans="2:3" x14ac:dyDescent="0.25">
      <c r="B142" t="s">
        <v>249</v>
      </c>
      <c r="C142" t="s">
        <v>250</v>
      </c>
    </row>
    <row r="143" spans="2:3" x14ac:dyDescent="0.25">
      <c r="B143" t="s">
        <v>251</v>
      </c>
      <c r="C143" t="s">
        <v>252</v>
      </c>
    </row>
    <row r="144" spans="2:3" x14ac:dyDescent="0.25">
      <c r="B144" t="s">
        <v>253</v>
      </c>
      <c r="C144" t="s">
        <v>254</v>
      </c>
    </row>
    <row r="145" spans="2:3" x14ac:dyDescent="0.25">
      <c r="B145" t="s">
        <v>255</v>
      </c>
      <c r="C145" t="s">
        <v>256</v>
      </c>
    </row>
    <row r="146" spans="2:3" x14ac:dyDescent="0.25">
      <c r="B146" t="s">
        <v>257</v>
      </c>
      <c r="C146" t="s">
        <v>258</v>
      </c>
    </row>
    <row r="147" spans="2:3" x14ac:dyDescent="0.25">
      <c r="B147" t="s">
        <v>259</v>
      </c>
      <c r="C147" t="s">
        <v>260</v>
      </c>
    </row>
    <row r="148" spans="2:3" x14ac:dyDescent="0.25">
      <c r="B148" t="s">
        <v>261</v>
      </c>
      <c r="C148" t="s">
        <v>262</v>
      </c>
    </row>
    <row r="149" spans="2:3" x14ac:dyDescent="0.25">
      <c r="B149" t="s">
        <v>263</v>
      </c>
      <c r="C149" t="s">
        <v>264</v>
      </c>
    </row>
    <row r="150" spans="2:3" x14ac:dyDescent="0.25">
      <c r="B150" t="s">
        <v>265</v>
      </c>
      <c r="C150" t="s">
        <v>266</v>
      </c>
    </row>
    <row r="151" spans="2:3" x14ac:dyDescent="0.25">
      <c r="B151" t="s">
        <v>267</v>
      </c>
      <c r="C151" t="s">
        <v>268</v>
      </c>
    </row>
    <row r="152" spans="2:3" x14ac:dyDescent="0.25">
      <c r="B152" t="s">
        <v>269</v>
      </c>
      <c r="C152" t="s">
        <v>270</v>
      </c>
    </row>
    <row r="153" spans="2:3" x14ac:dyDescent="0.25">
      <c r="B153" t="s">
        <v>25</v>
      </c>
      <c r="C153" t="s">
        <v>77</v>
      </c>
    </row>
    <row r="154" spans="2:3" x14ac:dyDescent="0.25">
      <c r="B154" t="s">
        <v>271</v>
      </c>
      <c r="C154" t="s">
        <v>272</v>
      </c>
    </row>
    <row r="155" spans="2:3" x14ac:dyDescent="0.25">
      <c r="B155" t="s">
        <v>273</v>
      </c>
      <c r="C155" t="s">
        <v>274</v>
      </c>
    </row>
    <row r="156" spans="2:3" x14ac:dyDescent="0.25">
      <c r="B156" t="s">
        <v>275</v>
      </c>
      <c r="C156" t="s">
        <v>276</v>
      </c>
    </row>
    <row r="157" spans="2:3" x14ac:dyDescent="0.25">
      <c r="B157" t="s">
        <v>277</v>
      </c>
      <c r="C157" t="s">
        <v>278</v>
      </c>
    </row>
    <row r="158" spans="2:3" x14ac:dyDescent="0.25">
      <c r="B158" t="s">
        <v>279</v>
      </c>
      <c r="C158" t="s">
        <v>280</v>
      </c>
    </row>
    <row r="159" spans="2:3" x14ac:dyDescent="0.25">
      <c r="B159" t="s">
        <v>281</v>
      </c>
      <c r="C159" t="s">
        <v>282</v>
      </c>
    </row>
    <row r="160" spans="2:3" x14ac:dyDescent="0.25">
      <c r="B160" t="s">
        <v>283</v>
      </c>
      <c r="C160" t="s">
        <v>284</v>
      </c>
    </row>
    <row r="161" spans="2:3" x14ac:dyDescent="0.25">
      <c r="B161" t="s">
        <v>18</v>
      </c>
      <c r="C161" t="s">
        <v>69</v>
      </c>
    </row>
    <row r="162" spans="2:3" x14ac:dyDescent="0.25">
      <c r="B162" t="s">
        <v>285</v>
      </c>
      <c r="C162" t="s">
        <v>286</v>
      </c>
    </row>
    <row r="163" spans="2:3" x14ac:dyDescent="0.25">
      <c r="B163" t="s">
        <v>287</v>
      </c>
      <c r="C163" t="s">
        <v>288</v>
      </c>
    </row>
    <row r="164" spans="2:3" x14ac:dyDescent="0.25">
      <c r="B164" t="s">
        <v>289</v>
      </c>
      <c r="C164" t="s">
        <v>290</v>
      </c>
    </row>
    <row r="165" spans="2:3" x14ac:dyDescent="0.25">
      <c r="B165" t="s">
        <v>22</v>
      </c>
      <c r="C165" t="s">
        <v>291</v>
      </c>
    </row>
    <row r="166" spans="2:3" x14ac:dyDescent="0.25">
      <c r="B166" t="s">
        <v>292</v>
      </c>
      <c r="C166" t="s">
        <v>293</v>
      </c>
    </row>
    <row r="167" spans="2:3" x14ac:dyDescent="0.25">
      <c r="B167" t="s">
        <v>294</v>
      </c>
      <c r="C167" t="s">
        <v>295</v>
      </c>
    </row>
    <row r="168" spans="2:3" x14ac:dyDescent="0.25">
      <c r="B168" t="s">
        <v>296</v>
      </c>
      <c r="C168" t="s">
        <v>297</v>
      </c>
    </row>
    <row r="169" spans="2:3" x14ac:dyDescent="0.25">
      <c r="B169" t="s">
        <v>298</v>
      </c>
      <c r="C169" t="s">
        <v>299</v>
      </c>
    </row>
    <row r="170" spans="2:3" x14ac:dyDescent="0.25">
      <c r="B170" t="s">
        <v>300</v>
      </c>
      <c r="C170" t="s">
        <v>301</v>
      </c>
    </row>
    <row r="171" spans="2:3" x14ac:dyDescent="0.25">
      <c r="B171" t="s">
        <v>302</v>
      </c>
      <c r="C171" t="s">
        <v>303</v>
      </c>
    </row>
    <row r="172" spans="2:3" x14ac:dyDescent="0.25">
      <c r="B172" t="s">
        <v>304</v>
      </c>
      <c r="C172" t="s">
        <v>305</v>
      </c>
    </row>
    <row r="173" spans="2:3" x14ac:dyDescent="0.25">
      <c r="B173" t="s">
        <v>306</v>
      </c>
      <c r="C173" t="s">
        <v>307</v>
      </c>
    </row>
    <row r="174" spans="2:3" x14ac:dyDescent="0.25">
      <c r="B174" t="s">
        <v>308</v>
      </c>
      <c r="C174" t="s">
        <v>309</v>
      </c>
    </row>
    <row r="175" spans="2:3" x14ac:dyDescent="0.25">
      <c r="B175" t="s">
        <v>310</v>
      </c>
      <c r="C175" t="s">
        <v>311</v>
      </c>
    </row>
    <row r="176" spans="2:3" x14ac:dyDescent="0.25">
      <c r="B176" t="s">
        <v>312</v>
      </c>
      <c r="C176" t="s">
        <v>313</v>
      </c>
    </row>
    <row r="177" spans="2:3" x14ac:dyDescent="0.25">
      <c r="B177" t="s">
        <v>314</v>
      </c>
      <c r="C177" t="s">
        <v>315</v>
      </c>
    </row>
    <row r="178" spans="2:3" x14ac:dyDescent="0.25">
      <c r="B178" t="s">
        <v>316</v>
      </c>
      <c r="C178" t="s">
        <v>317</v>
      </c>
    </row>
    <row r="179" spans="2:3" x14ac:dyDescent="0.25">
      <c r="B179" t="s">
        <v>318</v>
      </c>
      <c r="C179" t="s">
        <v>319</v>
      </c>
    </row>
    <row r="180" spans="2:3" x14ac:dyDescent="0.25">
      <c r="B180" t="s">
        <v>320</v>
      </c>
      <c r="C180" t="s">
        <v>321</v>
      </c>
    </row>
    <row r="181" spans="2:3" x14ac:dyDescent="0.25">
      <c r="B181" t="s">
        <v>322</v>
      </c>
      <c r="C181" t="s">
        <v>323</v>
      </c>
    </row>
    <row r="182" spans="2:3" x14ac:dyDescent="0.25">
      <c r="B182" t="s">
        <v>324</v>
      </c>
      <c r="C182" t="s">
        <v>325</v>
      </c>
    </row>
    <row r="183" spans="2:3" x14ac:dyDescent="0.25">
      <c r="B183" t="s">
        <v>326</v>
      </c>
      <c r="C183" t="s">
        <v>327</v>
      </c>
    </row>
    <row r="184" spans="2:3" x14ac:dyDescent="0.25">
      <c r="B184" t="s">
        <v>328</v>
      </c>
      <c r="C184" t="s">
        <v>329</v>
      </c>
    </row>
    <row r="185" spans="2:3" x14ac:dyDescent="0.25">
      <c r="B185" t="s">
        <v>13</v>
      </c>
      <c r="C185" t="s">
        <v>76</v>
      </c>
    </row>
    <row r="186" spans="2:3" x14ac:dyDescent="0.25">
      <c r="B186" t="s">
        <v>330</v>
      </c>
      <c r="C186" t="s">
        <v>331</v>
      </c>
    </row>
    <row r="187" spans="2:3" x14ac:dyDescent="0.25">
      <c r="B187" t="s">
        <v>332</v>
      </c>
      <c r="C187" t="s">
        <v>333</v>
      </c>
    </row>
    <row r="188" spans="2:3" x14ac:dyDescent="0.25">
      <c r="B188" t="s">
        <v>334</v>
      </c>
      <c r="C188" t="s">
        <v>335</v>
      </c>
    </row>
    <row r="189" spans="2:3" x14ac:dyDescent="0.25">
      <c r="B189" t="s">
        <v>336</v>
      </c>
      <c r="C189" t="s">
        <v>337</v>
      </c>
    </row>
    <row r="190" spans="2:3" x14ac:dyDescent="0.25">
      <c r="B190" t="s">
        <v>338</v>
      </c>
      <c r="C190" t="s">
        <v>339</v>
      </c>
    </row>
    <row r="191" spans="2:3" x14ac:dyDescent="0.25">
      <c r="B191" t="s">
        <v>340</v>
      </c>
      <c r="C191" t="s">
        <v>341</v>
      </c>
    </row>
    <row r="192" spans="2:3" x14ac:dyDescent="0.25">
      <c r="B192" t="s">
        <v>342</v>
      </c>
      <c r="C192" t="s">
        <v>343</v>
      </c>
    </row>
    <row r="193" spans="2:3" x14ac:dyDescent="0.25">
      <c r="B193" t="s">
        <v>344</v>
      </c>
      <c r="C193" t="s">
        <v>345</v>
      </c>
    </row>
    <row r="194" spans="2:3" x14ac:dyDescent="0.25">
      <c r="B194" t="s">
        <v>346</v>
      </c>
      <c r="C194" t="s">
        <v>347</v>
      </c>
    </row>
    <row r="195" spans="2:3" x14ac:dyDescent="0.25">
      <c r="B195" t="s">
        <v>348</v>
      </c>
      <c r="C195" t="s">
        <v>349</v>
      </c>
    </row>
    <row r="196" spans="2:3" x14ac:dyDescent="0.25">
      <c r="B196" t="s">
        <v>350</v>
      </c>
      <c r="C196" t="s">
        <v>351</v>
      </c>
    </row>
    <row r="197" spans="2:3" x14ac:dyDescent="0.25">
      <c r="B197" t="s">
        <v>352</v>
      </c>
      <c r="C197" t="s">
        <v>353</v>
      </c>
    </row>
    <row r="198" spans="2:3" x14ac:dyDescent="0.25">
      <c r="B198" t="s">
        <v>354</v>
      </c>
      <c r="C198" t="s">
        <v>355</v>
      </c>
    </row>
    <row r="199" spans="2:3" x14ac:dyDescent="0.25">
      <c r="B199" t="s">
        <v>356</v>
      </c>
      <c r="C199" t="s">
        <v>357</v>
      </c>
    </row>
    <row r="200" spans="2:3" x14ac:dyDescent="0.25">
      <c r="B200" t="s">
        <v>358</v>
      </c>
      <c r="C200" t="s">
        <v>359</v>
      </c>
    </row>
    <row r="201" spans="2:3" x14ac:dyDescent="0.25">
      <c r="B201" t="s">
        <v>360</v>
      </c>
      <c r="C201" t="s">
        <v>361</v>
      </c>
    </row>
    <row r="202" spans="2:3" x14ac:dyDescent="0.25">
      <c r="B202" t="s">
        <v>362</v>
      </c>
      <c r="C202" t="s">
        <v>363</v>
      </c>
    </row>
    <row r="203" spans="2:3" x14ac:dyDescent="0.25">
      <c r="B203" t="s">
        <v>364</v>
      </c>
      <c r="C203" t="s">
        <v>365</v>
      </c>
    </row>
    <row r="204" spans="2:3" x14ac:dyDescent="0.25">
      <c r="B204" t="s">
        <v>366</v>
      </c>
      <c r="C204" t="s">
        <v>367</v>
      </c>
    </row>
    <row r="205" spans="2:3" x14ac:dyDescent="0.25">
      <c r="B205" t="s">
        <v>368</v>
      </c>
      <c r="C205" t="s">
        <v>369</v>
      </c>
    </row>
    <row r="206" spans="2:3" x14ac:dyDescent="0.25">
      <c r="B206" t="s">
        <v>370</v>
      </c>
      <c r="C206" t="s">
        <v>371</v>
      </c>
    </row>
    <row r="207" spans="2:3" x14ac:dyDescent="0.25">
      <c r="B207" t="s">
        <v>372</v>
      </c>
      <c r="C207" t="s">
        <v>373</v>
      </c>
    </row>
    <row r="208" spans="2:3" x14ac:dyDescent="0.25">
      <c r="B208" t="s">
        <v>374</v>
      </c>
      <c r="C208" t="s">
        <v>375</v>
      </c>
    </row>
    <row r="209" spans="2:3" x14ac:dyDescent="0.25">
      <c r="B209" t="s">
        <v>376</v>
      </c>
      <c r="C209" t="s">
        <v>377</v>
      </c>
    </row>
    <row r="210" spans="2:3" x14ac:dyDescent="0.25">
      <c r="B210" t="s">
        <v>378</v>
      </c>
      <c r="C210" t="s">
        <v>379</v>
      </c>
    </row>
    <row r="211" spans="2:3" x14ac:dyDescent="0.25">
      <c r="B211" t="s">
        <v>380</v>
      </c>
      <c r="C211" t="s">
        <v>381</v>
      </c>
    </row>
    <row r="212" spans="2:3" x14ac:dyDescent="0.25">
      <c r="B212" t="s">
        <v>382</v>
      </c>
      <c r="C212" t="s">
        <v>383</v>
      </c>
    </row>
    <row r="213" spans="2:3" x14ac:dyDescent="0.25">
      <c r="B213" t="s">
        <v>384</v>
      </c>
      <c r="C213" t="s">
        <v>385</v>
      </c>
    </row>
    <row r="214" spans="2:3" x14ac:dyDescent="0.25">
      <c r="B214" t="s">
        <v>11</v>
      </c>
      <c r="C214" t="s">
        <v>68</v>
      </c>
    </row>
    <row r="215" spans="2:3" x14ac:dyDescent="0.25">
      <c r="B215" t="s">
        <v>386</v>
      </c>
      <c r="C215" t="s">
        <v>387</v>
      </c>
    </row>
    <row r="216" spans="2:3" x14ac:dyDescent="0.25">
      <c r="B216" t="s">
        <v>388</v>
      </c>
      <c r="C216" t="s">
        <v>389</v>
      </c>
    </row>
    <row r="217" spans="2:3" x14ac:dyDescent="0.25">
      <c r="B217" t="s">
        <v>390</v>
      </c>
      <c r="C217" t="s">
        <v>391</v>
      </c>
    </row>
    <row r="218" spans="2:3" x14ac:dyDescent="0.25">
      <c r="B218" t="s">
        <v>392</v>
      </c>
      <c r="C218" t="s">
        <v>393</v>
      </c>
    </row>
    <row r="219" spans="2:3" x14ac:dyDescent="0.25">
      <c r="B219" t="s">
        <v>394</v>
      </c>
      <c r="C219" t="s">
        <v>395</v>
      </c>
    </row>
    <row r="220" spans="2:3" x14ac:dyDescent="0.25">
      <c r="B220" t="s">
        <v>396</v>
      </c>
      <c r="C220" t="s">
        <v>397</v>
      </c>
    </row>
    <row r="221" spans="2:3" x14ac:dyDescent="0.25">
      <c r="B221" t="s">
        <v>398</v>
      </c>
      <c r="C221" t="s">
        <v>399</v>
      </c>
    </row>
    <row r="222" spans="2:3" x14ac:dyDescent="0.25">
      <c r="B222" t="s">
        <v>400</v>
      </c>
      <c r="C222" t="s">
        <v>401</v>
      </c>
    </row>
    <row r="223" spans="2:3" x14ac:dyDescent="0.25">
      <c r="B223" t="s">
        <v>402</v>
      </c>
      <c r="C223" t="s">
        <v>403</v>
      </c>
    </row>
    <row r="224" spans="2:3" x14ac:dyDescent="0.25">
      <c r="B224" t="s">
        <v>404</v>
      </c>
      <c r="C224" t="s">
        <v>405</v>
      </c>
    </row>
    <row r="225" spans="2:3" x14ac:dyDescent="0.25">
      <c r="B225" t="s">
        <v>406</v>
      </c>
      <c r="C225" t="s">
        <v>407</v>
      </c>
    </row>
    <row r="226" spans="2:3" x14ac:dyDescent="0.25">
      <c r="B226" t="s">
        <v>408</v>
      </c>
      <c r="C226" t="s">
        <v>409</v>
      </c>
    </row>
    <row r="227" spans="2:3" x14ac:dyDescent="0.25">
      <c r="B227" t="s">
        <v>24</v>
      </c>
      <c r="C227" t="s">
        <v>70</v>
      </c>
    </row>
    <row r="228" spans="2:3" x14ac:dyDescent="0.25">
      <c r="B228" t="s">
        <v>410</v>
      </c>
      <c r="C228" t="s">
        <v>411</v>
      </c>
    </row>
    <row r="229" spans="2:3" x14ac:dyDescent="0.25">
      <c r="B229" t="s">
        <v>412</v>
      </c>
      <c r="C229" t="s">
        <v>413</v>
      </c>
    </row>
    <row r="230" spans="2:3" x14ac:dyDescent="0.25">
      <c r="B230" t="s">
        <v>414</v>
      </c>
      <c r="C230" t="s">
        <v>415</v>
      </c>
    </row>
    <row r="231" spans="2:3" x14ac:dyDescent="0.25">
      <c r="B231" t="s">
        <v>416</v>
      </c>
      <c r="C231" t="s">
        <v>417</v>
      </c>
    </row>
    <row r="232" spans="2:3" x14ac:dyDescent="0.25">
      <c r="B232" t="s">
        <v>418</v>
      </c>
      <c r="C232" t="s">
        <v>419</v>
      </c>
    </row>
    <row r="233" spans="2:3" x14ac:dyDescent="0.25">
      <c r="B233" t="s">
        <v>420</v>
      </c>
      <c r="C233" t="s">
        <v>421</v>
      </c>
    </row>
    <row r="234" spans="2:3" x14ac:dyDescent="0.25">
      <c r="B234" t="s">
        <v>422</v>
      </c>
      <c r="C234" t="s">
        <v>423</v>
      </c>
    </row>
    <row r="235" spans="2:3" x14ac:dyDescent="0.25">
      <c r="B235" t="s">
        <v>424</v>
      </c>
      <c r="C235" t="s">
        <v>425</v>
      </c>
    </row>
    <row r="236" spans="2:3" x14ac:dyDescent="0.25">
      <c r="B236" t="s">
        <v>21</v>
      </c>
      <c r="C236" t="s">
        <v>426</v>
      </c>
    </row>
    <row r="237" spans="2:3" x14ac:dyDescent="0.25">
      <c r="B237" t="s">
        <v>427</v>
      </c>
      <c r="C237" t="s">
        <v>428</v>
      </c>
    </row>
    <row r="238" spans="2:3" x14ac:dyDescent="0.25">
      <c r="B238" t="s">
        <v>429</v>
      </c>
      <c r="C238" t="s">
        <v>430</v>
      </c>
    </row>
    <row r="239" spans="2:3" x14ac:dyDescent="0.25">
      <c r="B239" t="s">
        <v>431</v>
      </c>
      <c r="C239" t="s">
        <v>432</v>
      </c>
    </row>
    <row r="240" spans="2:3" x14ac:dyDescent="0.25">
      <c r="B240" t="s">
        <v>33</v>
      </c>
      <c r="C240" t="s">
        <v>433</v>
      </c>
    </row>
    <row r="241" spans="2:3" x14ac:dyDescent="0.25">
      <c r="B241" t="s">
        <v>34</v>
      </c>
      <c r="C241" t="s">
        <v>434</v>
      </c>
    </row>
    <row r="242" spans="2:3" x14ac:dyDescent="0.25">
      <c r="B242" t="s">
        <v>435</v>
      </c>
      <c r="C242" t="s">
        <v>436</v>
      </c>
    </row>
    <row r="243" spans="2:3" x14ac:dyDescent="0.25">
      <c r="B243" t="s">
        <v>437</v>
      </c>
      <c r="C243" t="s">
        <v>438</v>
      </c>
    </row>
    <row r="244" spans="2:3" x14ac:dyDescent="0.25">
      <c r="B244" t="s">
        <v>439</v>
      </c>
      <c r="C244" t="s">
        <v>440</v>
      </c>
    </row>
    <row r="245" spans="2:3" x14ac:dyDescent="0.25">
      <c r="B245" t="s">
        <v>441</v>
      </c>
      <c r="C245" t="s">
        <v>442</v>
      </c>
    </row>
    <row r="246" spans="2:3" x14ac:dyDescent="0.25">
      <c r="B246" t="s">
        <v>443</v>
      </c>
      <c r="C246" t="s">
        <v>444</v>
      </c>
    </row>
    <row r="247" spans="2:3" x14ac:dyDescent="0.25">
      <c r="B247" t="s">
        <v>445</v>
      </c>
      <c r="C247" t="s">
        <v>446</v>
      </c>
    </row>
    <row r="248" spans="2:3" x14ac:dyDescent="0.25">
      <c r="B248" t="s">
        <v>447</v>
      </c>
      <c r="C248" t="s">
        <v>448</v>
      </c>
    </row>
    <row r="249" spans="2:3" x14ac:dyDescent="0.25">
      <c r="B249" t="s">
        <v>449</v>
      </c>
      <c r="C249" t="s">
        <v>450</v>
      </c>
    </row>
    <row r="250" spans="2:3" x14ac:dyDescent="0.25">
      <c r="B250" t="s">
        <v>451</v>
      </c>
      <c r="C250" t="s">
        <v>452</v>
      </c>
    </row>
    <row r="251" spans="2:3" x14ac:dyDescent="0.25">
      <c r="B251" t="s">
        <v>453</v>
      </c>
      <c r="C251" t="s">
        <v>454</v>
      </c>
    </row>
    <row r="252" spans="2:3" x14ac:dyDescent="0.25">
      <c r="B252" t="s">
        <v>455</v>
      </c>
      <c r="C252" t="s">
        <v>456</v>
      </c>
    </row>
    <row r="253" spans="2:3" x14ac:dyDescent="0.25">
      <c r="B253" t="s">
        <v>457</v>
      </c>
      <c r="C253" t="s">
        <v>458</v>
      </c>
    </row>
    <row r="254" spans="2:3" x14ac:dyDescent="0.25">
      <c r="B254" t="s">
        <v>459</v>
      </c>
      <c r="C254" t="s">
        <v>460</v>
      </c>
    </row>
    <row r="255" spans="2:3" x14ac:dyDescent="0.25">
      <c r="B255" t="s">
        <v>461</v>
      </c>
      <c r="C255" t="s">
        <v>462</v>
      </c>
    </row>
    <row r="256" spans="2:3" x14ac:dyDescent="0.25">
      <c r="B256" t="s">
        <v>463</v>
      </c>
      <c r="C256" t="s">
        <v>464</v>
      </c>
    </row>
    <row r="257" spans="2:3" x14ac:dyDescent="0.25">
      <c r="B257" t="s">
        <v>465</v>
      </c>
      <c r="C257" t="s">
        <v>466</v>
      </c>
    </row>
    <row r="258" spans="2:3" x14ac:dyDescent="0.25">
      <c r="B258" t="s">
        <v>467</v>
      </c>
      <c r="C258" t="s">
        <v>468</v>
      </c>
    </row>
    <row r="259" spans="2:3" x14ac:dyDescent="0.25">
      <c r="B259" t="s">
        <v>469</v>
      </c>
      <c r="C259" t="s">
        <v>470</v>
      </c>
    </row>
    <row r="260" spans="2:3" x14ac:dyDescent="0.25">
      <c r="B260" t="s">
        <v>471</v>
      </c>
      <c r="C260" t="s">
        <v>472</v>
      </c>
    </row>
    <row r="261" spans="2:3" x14ac:dyDescent="0.25">
      <c r="B261" t="s">
        <v>473</v>
      </c>
      <c r="C261" t="s">
        <v>474</v>
      </c>
    </row>
    <row r="262" spans="2:3" x14ac:dyDescent="0.25">
      <c r="B262" t="s">
        <v>475</v>
      </c>
      <c r="C262" t="s">
        <v>476</v>
      </c>
    </row>
    <row r="263" spans="2:3" x14ac:dyDescent="0.25">
      <c r="B263" t="s">
        <v>477</v>
      </c>
      <c r="C263" t="s">
        <v>478</v>
      </c>
    </row>
    <row r="264" spans="2:3" x14ac:dyDescent="0.25">
      <c r="B264" t="s">
        <v>479</v>
      </c>
      <c r="C264" t="s">
        <v>480</v>
      </c>
    </row>
    <row r="265" spans="2:3" x14ac:dyDescent="0.25">
      <c r="B265" t="s">
        <v>481</v>
      </c>
      <c r="C265" t="s">
        <v>482</v>
      </c>
    </row>
    <row r="266" spans="2:3" x14ac:dyDescent="0.25">
      <c r="B266" t="s">
        <v>483</v>
      </c>
      <c r="C266" t="s">
        <v>484</v>
      </c>
    </row>
    <row r="267" spans="2:3" x14ac:dyDescent="0.25">
      <c r="B267" t="s">
        <v>485</v>
      </c>
      <c r="C267" t="s">
        <v>486</v>
      </c>
    </row>
    <row r="268" spans="2:3" x14ac:dyDescent="0.25">
      <c r="B268" t="s">
        <v>487</v>
      </c>
      <c r="C268" t="s">
        <v>488</v>
      </c>
    </row>
    <row r="269" spans="2:3" x14ac:dyDescent="0.25">
      <c r="B269" t="s">
        <v>489</v>
      </c>
      <c r="C269" t="s">
        <v>490</v>
      </c>
    </row>
    <row r="270" spans="2:3" x14ac:dyDescent="0.25">
      <c r="B270" t="s">
        <v>491</v>
      </c>
      <c r="C270" t="s">
        <v>492</v>
      </c>
    </row>
    <row r="271" spans="2:3" x14ac:dyDescent="0.25">
      <c r="B271" t="s">
        <v>493</v>
      </c>
      <c r="C271" t="s">
        <v>494</v>
      </c>
    </row>
    <row r="272" spans="2:3" x14ac:dyDescent="0.25">
      <c r="B272" t="s">
        <v>495</v>
      </c>
      <c r="C272" t="s">
        <v>496</v>
      </c>
    </row>
    <row r="273" spans="2:3" x14ac:dyDescent="0.25">
      <c r="B273" t="s">
        <v>497</v>
      </c>
      <c r="C273" t="s">
        <v>498</v>
      </c>
    </row>
    <row r="274" spans="2:3" x14ac:dyDescent="0.25">
      <c r="B274" t="s">
        <v>499</v>
      </c>
      <c r="C274" t="s">
        <v>500</v>
      </c>
    </row>
    <row r="275" spans="2:3" x14ac:dyDescent="0.25">
      <c r="B275" t="s">
        <v>501</v>
      </c>
      <c r="C275" t="s">
        <v>502</v>
      </c>
    </row>
    <row r="276" spans="2:3" x14ac:dyDescent="0.25">
      <c r="B276" t="s">
        <v>503</v>
      </c>
      <c r="C276" t="s">
        <v>504</v>
      </c>
    </row>
    <row r="277" spans="2:3" x14ac:dyDescent="0.25">
      <c r="B277" t="s">
        <v>505</v>
      </c>
      <c r="C277" t="s">
        <v>506</v>
      </c>
    </row>
    <row r="278" spans="2:3" x14ac:dyDescent="0.25">
      <c r="B278" t="s">
        <v>12</v>
      </c>
      <c r="C278" t="s">
        <v>66</v>
      </c>
    </row>
    <row r="279" spans="2:3" x14ac:dyDescent="0.25">
      <c r="B279" t="s">
        <v>507</v>
      </c>
      <c r="C279" t="s">
        <v>508</v>
      </c>
    </row>
    <row r="280" spans="2:3" x14ac:dyDescent="0.25">
      <c r="B280" t="s">
        <v>509</v>
      </c>
      <c r="C280" t="s">
        <v>510</v>
      </c>
    </row>
    <row r="281" spans="2:3" x14ac:dyDescent="0.25">
      <c r="B281" t="s">
        <v>511</v>
      </c>
      <c r="C281" t="s">
        <v>512</v>
      </c>
    </row>
    <row r="282" spans="2:3" x14ac:dyDescent="0.25">
      <c r="B282" t="s">
        <v>513</v>
      </c>
      <c r="C282" t="s">
        <v>514</v>
      </c>
    </row>
    <row r="283" spans="2:3" x14ac:dyDescent="0.25">
      <c r="B283" t="s">
        <v>515</v>
      </c>
      <c r="C283" t="s">
        <v>516</v>
      </c>
    </row>
    <row r="284" spans="2:3" x14ac:dyDescent="0.25">
      <c r="B284" t="s">
        <v>517</v>
      </c>
      <c r="C284" t="s">
        <v>518</v>
      </c>
    </row>
    <row r="285" spans="2:3" x14ac:dyDescent="0.25">
      <c r="B285" t="s">
        <v>519</v>
      </c>
      <c r="C285" t="s">
        <v>520</v>
      </c>
    </row>
    <row r="286" spans="2:3" x14ac:dyDescent="0.25">
      <c r="B286" t="s">
        <v>521</v>
      </c>
      <c r="C286" t="s">
        <v>522</v>
      </c>
    </row>
    <row r="287" spans="2:3" x14ac:dyDescent="0.25">
      <c r="B287" t="s">
        <v>523</v>
      </c>
      <c r="C287" t="s">
        <v>524</v>
      </c>
    </row>
    <row r="288" spans="2:3" x14ac:dyDescent="0.25">
      <c r="B288" t="s">
        <v>525</v>
      </c>
      <c r="C288" t="s">
        <v>526</v>
      </c>
    </row>
    <row r="289" spans="2:3" x14ac:dyDescent="0.25">
      <c r="B289" t="s">
        <v>527</v>
      </c>
      <c r="C289" t="s">
        <v>528</v>
      </c>
    </row>
    <row r="290" spans="2:3" x14ac:dyDescent="0.25">
      <c r="B290" t="s">
        <v>529</v>
      </c>
      <c r="C290" t="s">
        <v>530</v>
      </c>
    </row>
    <row r="291" spans="2:3" x14ac:dyDescent="0.25">
      <c r="B291" t="s">
        <v>531</v>
      </c>
      <c r="C291" t="s">
        <v>532</v>
      </c>
    </row>
    <row r="292" spans="2:3" x14ac:dyDescent="0.25">
      <c r="B292" t="s">
        <v>533</v>
      </c>
      <c r="C292" t="s">
        <v>534</v>
      </c>
    </row>
    <row r="293" spans="2:3" x14ac:dyDescent="0.25">
      <c r="B293" t="s">
        <v>535</v>
      </c>
      <c r="C293" t="s">
        <v>536</v>
      </c>
    </row>
  </sheetData>
  <conditionalFormatting sqref="B55:B293">
    <cfRule type="duplicateValues" dxfId="1" priority="1"/>
    <cfRule type="duplicateValues" dxfId="0" priority="2"/>
  </conditionalFormatting>
  <pageMargins left="0.7" right="0.7" top="0.78740157499999996" bottom="0.78740157499999996" header="0.3" footer="0.3"/>
  <customProperties>
    <customPr name="_pios_id" r:id="rId1"/>
  </customPropertie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13"/>
  <sheetViews>
    <sheetView zoomScale="85" zoomScaleNormal="85" workbookViewId="0"/>
  </sheetViews>
  <sheetFormatPr baseColWidth="10" defaultRowHeight="15" x14ac:dyDescent="0.25"/>
  <sheetData>
    <row r="1" spans="1:23" x14ac:dyDescent="0.25">
      <c r="A1">
        <v>0</v>
      </c>
      <c r="B1">
        <v>0</v>
      </c>
      <c r="C1">
        <v>0</v>
      </c>
      <c r="D1">
        <v>0</v>
      </c>
      <c r="E1" t="s">
        <v>0</v>
      </c>
      <c r="F1">
        <v>0</v>
      </c>
      <c r="G1" t="s">
        <v>1</v>
      </c>
      <c r="H1">
        <v>0</v>
      </c>
      <c r="I1" t="s">
        <v>2</v>
      </c>
      <c r="J1">
        <v>0</v>
      </c>
      <c r="K1" t="s">
        <v>3</v>
      </c>
      <c r="L1">
        <v>0</v>
      </c>
      <c r="M1" t="s">
        <v>4</v>
      </c>
      <c r="N1">
        <v>0</v>
      </c>
      <c r="O1" t="s">
        <v>5</v>
      </c>
      <c r="P1">
        <v>0</v>
      </c>
      <c r="Q1" t="s">
        <v>6</v>
      </c>
      <c r="R1">
        <v>0</v>
      </c>
      <c r="S1" t="s">
        <v>7</v>
      </c>
      <c r="T1">
        <v>0</v>
      </c>
      <c r="U1" t="s">
        <v>8</v>
      </c>
      <c r="V1">
        <v>0</v>
      </c>
      <c r="W1" t="s">
        <v>9</v>
      </c>
    </row>
    <row r="2" spans="1:23" x14ac:dyDescent="0.25">
      <c r="A2">
        <v>0</v>
      </c>
      <c r="B2">
        <v>0</v>
      </c>
      <c r="C2">
        <v>0</v>
      </c>
      <c r="D2" t="s">
        <v>56</v>
      </c>
      <c r="E2">
        <v>0</v>
      </c>
      <c r="F2" t="s">
        <v>57</v>
      </c>
      <c r="G2">
        <v>0</v>
      </c>
      <c r="H2" t="s">
        <v>58</v>
      </c>
      <c r="I2">
        <v>0</v>
      </c>
      <c r="J2" t="s">
        <v>59</v>
      </c>
      <c r="K2">
        <v>0</v>
      </c>
      <c r="L2" t="s">
        <v>60</v>
      </c>
      <c r="M2">
        <v>0</v>
      </c>
      <c r="N2" t="s">
        <v>61</v>
      </c>
      <c r="O2">
        <v>0</v>
      </c>
      <c r="P2" t="s">
        <v>62</v>
      </c>
      <c r="Q2">
        <v>0</v>
      </c>
      <c r="R2" t="s">
        <v>63</v>
      </c>
      <c r="S2">
        <v>0</v>
      </c>
      <c r="T2" t="s">
        <v>64</v>
      </c>
      <c r="U2">
        <v>0</v>
      </c>
      <c r="V2" t="s">
        <v>65</v>
      </c>
      <c r="W2">
        <v>0</v>
      </c>
    </row>
    <row r="3" spans="1:23" x14ac:dyDescent="0.25">
      <c r="A3">
        <v>0</v>
      </c>
      <c r="B3" s="1">
        <v>42369</v>
      </c>
      <c r="C3">
        <v>1</v>
      </c>
      <c r="D3" t="s">
        <v>12</v>
      </c>
      <c r="E3">
        <v>90461.349000000002</v>
      </c>
      <c r="F3" t="s">
        <v>15</v>
      </c>
      <c r="G3">
        <v>76143.706000000006</v>
      </c>
      <c r="H3" t="s">
        <v>12</v>
      </c>
      <c r="I3">
        <v>40802.762000000002</v>
      </c>
      <c r="J3" t="s">
        <v>12</v>
      </c>
      <c r="K3">
        <v>35758.497000000003</v>
      </c>
      <c r="L3" t="s">
        <v>12</v>
      </c>
      <c r="M3">
        <v>22331.519</v>
      </c>
      <c r="N3" t="s">
        <v>14</v>
      </c>
      <c r="O3">
        <v>20137.607</v>
      </c>
      <c r="P3" t="s">
        <v>14</v>
      </c>
      <c r="Q3">
        <v>19875.82</v>
      </c>
      <c r="R3" t="s">
        <v>14</v>
      </c>
      <c r="S3">
        <v>17896.205000000002</v>
      </c>
      <c r="T3" t="s">
        <v>12</v>
      </c>
      <c r="U3">
        <v>163921.51199999999</v>
      </c>
      <c r="V3" t="s">
        <v>11</v>
      </c>
      <c r="W3">
        <v>106312.29700000001</v>
      </c>
    </row>
    <row r="4" spans="1:23" x14ac:dyDescent="0.25">
      <c r="A4">
        <v>0</v>
      </c>
      <c r="B4" s="1">
        <v>42369</v>
      </c>
      <c r="C4">
        <v>2</v>
      </c>
      <c r="D4" t="s">
        <v>10</v>
      </c>
      <c r="E4">
        <v>85085.255999999994</v>
      </c>
      <c r="F4" t="s">
        <v>11</v>
      </c>
      <c r="G4">
        <v>72923.236999999994</v>
      </c>
      <c r="H4" t="s">
        <v>14</v>
      </c>
      <c r="I4">
        <v>24327.335999999999</v>
      </c>
      <c r="J4" t="s">
        <v>14</v>
      </c>
      <c r="K4">
        <v>22719.651000000002</v>
      </c>
      <c r="L4" t="s">
        <v>13</v>
      </c>
      <c r="M4">
        <v>18472.903999999999</v>
      </c>
      <c r="N4" t="s">
        <v>16</v>
      </c>
      <c r="O4">
        <v>17498.553</v>
      </c>
      <c r="P4" t="s">
        <v>12</v>
      </c>
      <c r="Q4">
        <v>10325.880999999999</v>
      </c>
      <c r="R4" t="s">
        <v>12</v>
      </c>
      <c r="S4">
        <v>12291.785</v>
      </c>
      <c r="T4" t="s">
        <v>14</v>
      </c>
      <c r="U4">
        <v>140229.318</v>
      </c>
      <c r="V4" t="s">
        <v>12</v>
      </c>
      <c r="W4">
        <v>104982.36599999999</v>
      </c>
    </row>
    <row r="5" spans="1:23" x14ac:dyDescent="0.25">
      <c r="A5">
        <v>0</v>
      </c>
      <c r="B5" s="1">
        <v>42369</v>
      </c>
      <c r="C5">
        <v>3</v>
      </c>
      <c r="D5" t="s">
        <v>14</v>
      </c>
      <c r="E5">
        <v>84047.910999999993</v>
      </c>
      <c r="F5" t="s">
        <v>17</v>
      </c>
      <c r="G5">
        <v>48495.150999999998</v>
      </c>
      <c r="H5" t="s">
        <v>17</v>
      </c>
      <c r="I5">
        <v>23873.603999999999</v>
      </c>
      <c r="J5" t="s">
        <v>10</v>
      </c>
      <c r="K5">
        <v>18119.174999999999</v>
      </c>
      <c r="L5" t="s">
        <v>10</v>
      </c>
      <c r="M5">
        <v>14547.919</v>
      </c>
      <c r="N5" t="s">
        <v>11</v>
      </c>
      <c r="O5">
        <v>14836.843000000001</v>
      </c>
      <c r="P5" t="s">
        <v>10</v>
      </c>
      <c r="Q5">
        <v>8748.5619999999999</v>
      </c>
      <c r="R5" t="s">
        <v>17</v>
      </c>
      <c r="S5">
        <v>7417.9740000000002</v>
      </c>
      <c r="T5" t="s">
        <v>10</v>
      </c>
      <c r="U5">
        <v>125426.887</v>
      </c>
      <c r="V5" t="s">
        <v>14</v>
      </c>
      <c r="W5">
        <v>96616.899000000005</v>
      </c>
    </row>
    <row r="6" spans="1:23" x14ac:dyDescent="0.25">
      <c r="A6">
        <v>0</v>
      </c>
      <c r="B6" s="1">
        <v>42369</v>
      </c>
      <c r="C6">
        <v>4</v>
      </c>
      <c r="D6" t="s">
        <v>15</v>
      </c>
      <c r="E6">
        <v>67374.698999999993</v>
      </c>
      <c r="F6" t="s">
        <v>12</v>
      </c>
      <c r="G6">
        <v>42627.731</v>
      </c>
      <c r="H6" t="s">
        <v>10</v>
      </c>
      <c r="I6">
        <v>17045.149000000001</v>
      </c>
      <c r="J6" t="s">
        <v>19</v>
      </c>
      <c r="K6">
        <v>16283.754000000001</v>
      </c>
      <c r="L6" t="s">
        <v>11</v>
      </c>
      <c r="M6">
        <v>13791.094999999999</v>
      </c>
      <c r="N6" t="s">
        <v>12</v>
      </c>
      <c r="O6">
        <v>14304.352999999999</v>
      </c>
      <c r="P6" t="s">
        <v>17</v>
      </c>
      <c r="Q6">
        <v>7243.2219999999998</v>
      </c>
      <c r="R6" t="s">
        <v>10</v>
      </c>
      <c r="S6">
        <v>7056.6350000000002</v>
      </c>
      <c r="T6" t="s">
        <v>11</v>
      </c>
      <c r="U6">
        <v>96914.046000000002</v>
      </c>
      <c r="V6" t="s">
        <v>15</v>
      </c>
      <c r="W6">
        <v>84873.956999999995</v>
      </c>
    </row>
    <row r="7" spans="1:23" x14ac:dyDescent="0.25">
      <c r="A7">
        <v>0</v>
      </c>
      <c r="B7" s="1">
        <v>42369</v>
      </c>
      <c r="C7">
        <v>5</v>
      </c>
      <c r="D7" t="s">
        <v>11</v>
      </c>
      <c r="E7">
        <v>65515.125</v>
      </c>
      <c r="F7" t="s">
        <v>18</v>
      </c>
      <c r="G7">
        <v>42603.487999999998</v>
      </c>
      <c r="H7" t="s">
        <v>11</v>
      </c>
      <c r="I7">
        <v>14795.052</v>
      </c>
      <c r="J7" t="s">
        <v>11</v>
      </c>
      <c r="K7">
        <v>15627.994000000001</v>
      </c>
      <c r="L7" t="s">
        <v>14</v>
      </c>
      <c r="M7">
        <v>11978.251</v>
      </c>
      <c r="N7" t="s">
        <v>13</v>
      </c>
      <c r="O7">
        <v>14136.89</v>
      </c>
      <c r="P7" t="s">
        <v>20</v>
      </c>
      <c r="Q7">
        <v>3500.4009999999998</v>
      </c>
      <c r="R7" t="s">
        <v>20</v>
      </c>
      <c r="S7">
        <v>3499.3150000000001</v>
      </c>
      <c r="T7" t="s">
        <v>15</v>
      </c>
      <c r="U7">
        <v>90891.510999999999</v>
      </c>
      <c r="V7" t="s">
        <v>10</v>
      </c>
      <c r="W7">
        <v>77502.163</v>
      </c>
    </row>
    <row r="8" spans="1:23" x14ac:dyDescent="0.25">
      <c r="A8">
        <v>0</v>
      </c>
      <c r="B8" s="1">
        <v>42369</v>
      </c>
      <c r="C8">
        <v>6</v>
      </c>
      <c r="D8" t="s">
        <v>18</v>
      </c>
      <c r="E8">
        <v>55000.497000000003</v>
      </c>
      <c r="F8" t="s">
        <v>10</v>
      </c>
      <c r="G8">
        <v>42495.951000000001</v>
      </c>
      <c r="H8" t="s">
        <v>15</v>
      </c>
      <c r="I8">
        <v>12819.732</v>
      </c>
      <c r="J8" t="s">
        <v>17</v>
      </c>
      <c r="K8">
        <v>12943.21</v>
      </c>
      <c r="L8" t="s">
        <v>15</v>
      </c>
      <c r="M8">
        <v>10562.268</v>
      </c>
      <c r="N8" t="s">
        <v>10</v>
      </c>
      <c r="O8">
        <v>9830.4030000000002</v>
      </c>
      <c r="P8" t="s">
        <v>19</v>
      </c>
      <c r="Q8">
        <v>2935.348</v>
      </c>
      <c r="R8" t="s">
        <v>11</v>
      </c>
      <c r="S8">
        <v>2924.223</v>
      </c>
      <c r="T8" t="s">
        <v>17</v>
      </c>
      <c r="U8">
        <v>85837.218999999997</v>
      </c>
      <c r="V8" t="s">
        <v>17</v>
      </c>
      <c r="W8">
        <v>76564.103000000003</v>
      </c>
    </row>
    <row r="9" spans="1:23" x14ac:dyDescent="0.25">
      <c r="A9">
        <v>0</v>
      </c>
      <c r="B9" s="1">
        <v>42369</v>
      </c>
      <c r="C9">
        <v>7</v>
      </c>
      <c r="D9" t="s">
        <v>19</v>
      </c>
      <c r="E9">
        <v>49897.150999999998</v>
      </c>
      <c r="F9" t="s">
        <v>24</v>
      </c>
      <c r="G9">
        <v>37475.07</v>
      </c>
      <c r="H9" t="s">
        <v>19</v>
      </c>
      <c r="I9">
        <v>8664.3889999999992</v>
      </c>
      <c r="J9" t="s">
        <v>23</v>
      </c>
      <c r="K9">
        <v>11621.468999999999</v>
      </c>
      <c r="L9" t="s">
        <v>17</v>
      </c>
      <c r="M9">
        <v>9910.0409999999993</v>
      </c>
      <c r="N9" t="s">
        <v>17</v>
      </c>
      <c r="O9">
        <v>7707.768</v>
      </c>
      <c r="P9" t="s">
        <v>11</v>
      </c>
      <c r="Q9">
        <v>2812.7739999999999</v>
      </c>
      <c r="R9" t="s">
        <v>18</v>
      </c>
      <c r="S9">
        <v>2502.0329999999999</v>
      </c>
      <c r="T9" t="s">
        <v>18</v>
      </c>
      <c r="U9">
        <v>71249.606</v>
      </c>
      <c r="V9" t="s">
        <v>18</v>
      </c>
      <c r="W9">
        <v>59289.406999999999</v>
      </c>
    </row>
    <row r="10" spans="1:23" x14ac:dyDescent="0.25">
      <c r="A10">
        <v>0</v>
      </c>
      <c r="B10" s="1">
        <v>42369</v>
      </c>
      <c r="C10">
        <v>8</v>
      </c>
      <c r="D10" t="s">
        <v>17</v>
      </c>
      <c r="E10">
        <v>44810.351999999999</v>
      </c>
      <c r="F10" t="s">
        <v>14</v>
      </c>
      <c r="G10">
        <v>35863.434999999998</v>
      </c>
      <c r="H10" t="s">
        <v>13</v>
      </c>
      <c r="I10">
        <v>8374.3269999999993</v>
      </c>
      <c r="J10" t="s">
        <v>18</v>
      </c>
      <c r="K10">
        <v>11198.403</v>
      </c>
      <c r="L10" t="s">
        <v>23</v>
      </c>
      <c r="M10">
        <v>9848.2360000000008</v>
      </c>
      <c r="N10" t="s">
        <v>19</v>
      </c>
      <c r="O10">
        <v>3886.1120000000001</v>
      </c>
      <c r="P10" t="s">
        <v>25</v>
      </c>
      <c r="Q10">
        <v>2417.1970000000001</v>
      </c>
      <c r="R10" t="s">
        <v>25</v>
      </c>
      <c r="S10">
        <v>2466.0010000000002</v>
      </c>
      <c r="T10" t="s">
        <v>19</v>
      </c>
      <c r="U10">
        <v>70332.357999999993</v>
      </c>
      <c r="V10" t="s">
        <v>16</v>
      </c>
      <c r="W10">
        <v>55226.106</v>
      </c>
    </row>
    <row r="11" spans="1:23" x14ac:dyDescent="0.25">
      <c r="A11">
        <v>0</v>
      </c>
      <c r="B11" s="1">
        <v>42369</v>
      </c>
      <c r="C11">
        <v>9</v>
      </c>
      <c r="D11" t="s">
        <v>24</v>
      </c>
      <c r="E11">
        <v>42481.97</v>
      </c>
      <c r="F11" t="s">
        <v>19</v>
      </c>
      <c r="G11">
        <v>32593.210999999999</v>
      </c>
      <c r="H11" t="s">
        <v>18</v>
      </c>
      <c r="I11">
        <v>6684.4589999999998</v>
      </c>
      <c r="J11" t="s">
        <v>25</v>
      </c>
      <c r="K11">
        <v>9496.125</v>
      </c>
      <c r="L11" t="s">
        <v>19</v>
      </c>
      <c r="M11">
        <v>8835.4699999999993</v>
      </c>
      <c r="N11" t="s">
        <v>18</v>
      </c>
      <c r="O11">
        <v>2985.4830000000002</v>
      </c>
      <c r="P11" t="s">
        <v>22</v>
      </c>
      <c r="Q11">
        <v>2205.1480000000001</v>
      </c>
      <c r="R11" t="s">
        <v>22</v>
      </c>
      <c r="S11">
        <v>2224.5349999999999</v>
      </c>
      <c r="T11" t="s">
        <v>24</v>
      </c>
      <c r="U11">
        <v>51528.758999999998</v>
      </c>
      <c r="V11" t="s">
        <v>19</v>
      </c>
      <c r="W11">
        <v>54892.122000000003</v>
      </c>
    </row>
    <row r="12" spans="1:23" x14ac:dyDescent="0.25">
      <c r="A12">
        <v>0</v>
      </c>
      <c r="B12" s="1">
        <v>42369</v>
      </c>
      <c r="C12">
        <v>10</v>
      </c>
      <c r="D12" t="s">
        <v>16</v>
      </c>
      <c r="E12">
        <v>34911.258000000002</v>
      </c>
      <c r="F12" t="s">
        <v>26</v>
      </c>
      <c r="G12">
        <v>32458.903999999999</v>
      </c>
      <c r="H12" t="s">
        <v>16</v>
      </c>
      <c r="I12">
        <v>6536.6329999999998</v>
      </c>
      <c r="J12" t="s">
        <v>24</v>
      </c>
      <c r="K12">
        <v>7397.0370000000003</v>
      </c>
      <c r="L12" t="s">
        <v>18</v>
      </c>
      <c r="M12">
        <v>8559.4670000000006</v>
      </c>
      <c r="N12" t="s">
        <v>24</v>
      </c>
      <c r="O12">
        <v>2663.194</v>
      </c>
      <c r="P12" t="s">
        <v>13</v>
      </c>
      <c r="Q12">
        <v>1188.329</v>
      </c>
      <c r="R12" t="s">
        <v>19</v>
      </c>
      <c r="S12">
        <v>2129.0450000000001</v>
      </c>
      <c r="T12" t="s">
        <v>16</v>
      </c>
      <c r="U12">
        <v>46152.908000000003</v>
      </c>
      <c r="V12" t="s">
        <v>24</v>
      </c>
      <c r="W12">
        <v>48103.324999999997</v>
      </c>
    </row>
    <row r="13" spans="1:23" x14ac:dyDescent="0.25">
      <c r="A13">
        <v>0</v>
      </c>
      <c r="B13" s="1">
        <v>0</v>
      </c>
      <c r="C13">
        <v>0</v>
      </c>
      <c r="D13" t="e">
        <v>#N/A</v>
      </c>
      <c r="E13" t="e">
        <v>#N/A</v>
      </c>
      <c r="F13" t="e">
        <v>#N/A</v>
      </c>
      <c r="G13" t="e">
        <v>#N/A</v>
      </c>
      <c r="H13" t="e">
        <v>#N/A</v>
      </c>
      <c r="I13" t="e">
        <v>#N/A</v>
      </c>
      <c r="J13" t="e">
        <v>#N/A</v>
      </c>
      <c r="K13" t="e">
        <v>#N/A</v>
      </c>
      <c r="L13" t="e">
        <v>#N/A</v>
      </c>
      <c r="M13" t="e">
        <v>#N/A</v>
      </c>
      <c r="N13" t="e">
        <v>#N/A</v>
      </c>
      <c r="O13" t="e">
        <v>#N/A</v>
      </c>
      <c r="P13" t="e">
        <v>#N/A</v>
      </c>
      <c r="Q13" t="e">
        <v>#N/A</v>
      </c>
      <c r="R13" t="e">
        <v>#N/A</v>
      </c>
      <c r="S13" t="e">
        <v>#N/A</v>
      </c>
      <c r="T13" t="e">
        <v>#N/A</v>
      </c>
      <c r="U13" t="e">
        <v>#N/A</v>
      </c>
      <c r="V13" t="e">
        <v>#N/A</v>
      </c>
      <c r="W13" t="e">
        <v>#N/A</v>
      </c>
    </row>
    <row r="14" spans="1:23" x14ac:dyDescent="0.25">
      <c r="A14">
        <v>0</v>
      </c>
      <c r="B14" s="1">
        <v>0</v>
      </c>
      <c r="C14">
        <v>0</v>
      </c>
      <c r="D14" t="e">
        <v>#N/A</v>
      </c>
      <c r="E14" t="e">
        <v>#N/A</v>
      </c>
      <c r="F14" t="e">
        <v>#N/A</v>
      </c>
      <c r="G14" t="e">
        <v>#N/A</v>
      </c>
      <c r="H14" t="e">
        <v>#N/A</v>
      </c>
      <c r="I14" t="e">
        <v>#N/A</v>
      </c>
      <c r="J14" t="e">
        <v>#N/A</v>
      </c>
      <c r="K14" t="e">
        <v>#N/A</v>
      </c>
      <c r="L14" t="e">
        <v>#N/A</v>
      </c>
      <c r="M14" t="e">
        <v>#N/A</v>
      </c>
      <c r="N14" t="e">
        <v>#N/A</v>
      </c>
      <c r="O14" t="e">
        <v>#N/A</v>
      </c>
      <c r="P14" t="e">
        <v>#N/A</v>
      </c>
      <c r="Q14" t="e">
        <v>#N/A</v>
      </c>
      <c r="R14" t="e">
        <v>#N/A</v>
      </c>
      <c r="S14" t="e">
        <v>#N/A</v>
      </c>
      <c r="T14" t="e">
        <v>#N/A</v>
      </c>
      <c r="U14" t="e">
        <v>#N/A</v>
      </c>
      <c r="V14" t="e">
        <v>#N/A</v>
      </c>
      <c r="W14" t="e">
        <v>#N/A</v>
      </c>
    </row>
    <row r="15" spans="1:23" x14ac:dyDescent="0.25">
      <c r="A15">
        <v>0</v>
      </c>
      <c r="B15" s="1">
        <v>42735</v>
      </c>
      <c r="C15">
        <v>1</v>
      </c>
      <c r="D15" t="s">
        <v>10</v>
      </c>
      <c r="E15">
        <v>86583.657000000007</v>
      </c>
      <c r="F15" t="s">
        <v>15</v>
      </c>
      <c r="G15">
        <v>76331.633000000002</v>
      </c>
      <c r="H15" t="s">
        <v>12</v>
      </c>
      <c r="I15">
        <v>43461.053999999996</v>
      </c>
      <c r="J15" t="s">
        <v>12</v>
      </c>
      <c r="K15">
        <v>40446.934999999998</v>
      </c>
      <c r="L15" t="s">
        <v>12</v>
      </c>
      <c r="M15">
        <v>28427.067999999999</v>
      </c>
      <c r="N15" t="s">
        <v>14</v>
      </c>
      <c r="O15">
        <v>18928.725999999999</v>
      </c>
      <c r="P15" t="s">
        <v>12</v>
      </c>
      <c r="Q15">
        <v>12876.067999999999</v>
      </c>
      <c r="R15" t="s">
        <v>12</v>
      </c>
      <c r="S15">
        <v>14433.579</v>
      </c>
      <c r="T15" t="s">
        <v>12</v>
      </c>
      <c r="U15">
        <v>165184.58600000001</v>
      </c>
      <c r="V15" t="s">
        <v>12</v>
      </c>
      <c r="W15">
        <v>109749.61900000001</v>
      </c>
    </row>
    <row r="16" spans="1:23" x14ac:dyDescent="0.25">
      <c r="A16">
        <v>0</v>
      </c>
      <c r="B16" s="1">
        <v>42735</v>
      </c>
      <c r="C16">
        <v>2</v>
      </c>
      <c r="D16" t="s">
        <v>14</v>
      </c>
      <c r="E16">
        <v>80799.606</v>
      </c>
      <c r="F16" t="s">
        <v>11</v>
      </c>
      <c r="G16">
        <v>68876.183000000005</v>
      </c>
      <c r="H16" t="s">
        <v>14</v>
      </c>
      <c r="I16">
        <v>24560.312000000002</v>
      </c>
      <c r="J16" t="s">
        <v>14</v>
      </c>
      <c r="K16">
        <v>23335.832999999999</v>
      </c>
      <c r="L16" t="s">
        <v>11</v>
      </c>
      <c r="M16">
        <v>24065.446</v>
      </c>
      <c r="N16" t="s">
        <v>12</v>
      </c>
      <c r="O16">
        <v>15762.073</v>
      </c>
      <c r="P16" t="s">
        <v>14</v>
      </c>
      <c r="Q16">
        <v>12620.632</v>
      </c>
      <c r="R16" t="s">
        <v>14</v>
      </c>
      <c r="S16">
        <v>10074.034</v>
      </c>
      <c r="T16" t="s">
        <v>14</v>
      </c>
      <c r="U16">
        <v>129968.981</v>
      </c>
      <c r="V16" t="s">
        <v>11</v>
      </c>
      <c r="W16">
        <v>97862.822</v>
      </c>
    </row>
    <row r="17" spans="1:23" x14ac:dyDescent="0.25">
      <c r="A17">
        <v>0</v>
      </c>
      <c r="B17" s="1">
        <v>42735</v>
      </c>
      <c r="C17">
        <v>3</v>
      </c>
      <c r="D17" t="s">
        <v>12</v>
      </c>
      <c r="E17">
        <v>80420.395000000004</v>
      </c>
      <c r="F17" t="s">
        <v>17</v>
      </c>
      <c r="G17">
        <v>52649.504999999997</v>
      </c>
      <c r="H17" t="s">
        <v>17</v>
      </c>
      <c r="I17">
        <v>24169.412</v>
      </c>
      <c r="J17" t="s">
        <v>10</v>
      </c>
      <c r="K17">
        <v>19007.64</v>
      </c>
      <c r="L17" t="s">
        <v>13</v>
      </c>
      <c r="M17">
        <v>21173.627</v>
      </c>
      <c r="N17" t="s">
        <v>16</v>
      </c>
      <c r="O17">
        <v>13805.630999999999</v>
      </c>
      <c r="P17" t="s">
        <v>10</v>
      </c>
      <c r="Q17">
        <v>7027.3580000000002</v>
      </c>
      <c r="R17" t="s">
        <v>17</v>
      </c>
      <c r="S17">
        <v>5980.3059999999996</v>
      </c>
      <c r="T17" t="s">
        <v>10</v>
      </c>
      <c r="U17">
        <v>126217.148</v>
      </c>
      <c r="V17" t="s">
        <v>15</v>
      </c>
      <c r="W17">
        <v>85664.152000000002</v>
      </c>
    </row>
    <row r="18" spans="1:23" x14ac:dyDescent="0.25">
      <c r="A18">
        <v>0</v>
      </c>
      <c r="B18" s="1">
        <v>42735</v>
      </c>
      <c r="C18">
        <v>4</v>
      </c>
      <c r="D18" t="s">
        <v>15</v>
      </c>
      <c r="E18">
        <v>71588.206999999995</v>
      </c>
      <c r="F18" t="s">
        <v>10</v>
      </c>
      <c r="G18">
        <v>44422.909</v>
      </c>
      <c r="H18" t="s">
        <v>10</v>
      </c>
      <c r="I18">
        <v>18254.234</v>
      </c>
      <c r="J18" t="s">
        <v>19</v>
      </c>
      <c r="K18">
        <v>17009.671999999999</v>
      </c>
      <c r="L18" t="s">
        <v>10</v>
      </c>
      <c r="M18">
        <v>14351.898999999999</v>
      </c>
      <c r="N18" t="s">
        <v>10</v>
      </c>
      <c r="O18">
        <v>12120.106</v>
      </c>
      <c r="P18" t="s">
        <v>17</v>
      </c>
      <c r="Q18">
        <v>5489.8519999999999</v>
      </c>
      <c r="R18" t="s">
        <v>10</v>
      </c>
      <c r="S18">
        <v>5438.9549999999999</v>
      </c>
      <c r="T18" t="s">
        <v>11</v>
      </c>
      <c r="U18">
        <v>107478.83500000001</v>
      </c>
      <c r="V18" t="s">
        <v>14</v>
      </c>
      <c r="W18">
        <v>85463.672999999995</v>
      </c>
    </row>
    <row r="19" spans="1:23" x14ac:dyDescent="0.25">
      <c r="A19">
        <v>0</v>
      </c>
      <c r="B19" s="1">
        <v>42735</v>
      </c>
      <c r="C19">
        <v>5</v>
      </c>
      <c r="D19" t="s">
        <v>11</v>
      </c>
      <c r="E19">
        <v>65346.675000000003</v>
      </c>
      <c r="F19" t="s">
        <v>18</v>
      </c>
      <c r="G19">
        <v>44258.476999999999</v>
      </c>
      <c r="H19" t="s">
        <v>11</v>
      </c>
      <c r="I19">
        <v>15572.287</v>
      </c>
      <c r="J19" t="s">
        <v>11</v>
      </c>
      <c r="K19">
        <v>16431.990000000002</v>
      </c>
      <c r="L19" t="s">
        <v>14</v>
      </c>
      <c r="M19">
        <v>11988.431</v>
      </c>
      <c r="N19" t="s">
        <v>13</v>
      </c>
      <c r="O19">
        <v>11605.348</v>
      </c>
      <c r="P19" t="s">
        <v>20</v>
      </c>
      <c r="Q19">
        <v>4731.5770000000002</v>
      </c>
      <c r="R19" t="s">
        <v>20</v>
      </c>
      <c r="S19">
        <v>4691.9610000000002</v>
      </c>
      <c r="T19" t="s">
        <v>15</v>
      </c>
      <c r="U19">
        <v>96074.399000000005</v>
      </c>
      <c r="V19" t="s">
        <v>17</v>
      </c>
      <c r="W19">
        <v>82300.759000000005</v>
      </c>
    </row>
    <row r="20" spans="1:23" x14ac:dyDescent="0.25">
      <c r="A20">
        <v>0</v>
      </c>
      <c r="B20" s="1">
        <v>42735</v>
      </c>
      <c r="C20">
        <v>6</v>
      </c>
      <c r="D20" t="s">
        <v>18</v>
      </c>
      <c r="E20">
        <v>57283.798999999999</v>
      </c>
      <c r="F20" t="s">
        <v>12</v>
      </c>
      <c r="G20">
        <v>39107.031999999999</v>
      </c>
      <c r="H20" t="s">
        <v>15</v>
      </c>
      <c r="I20">
        <v>13600.093999999999</v>
      </c>
      <c r="J20" t="s">
        <v>17</v>
      </c>
      <c r="K20">
        <v>12692.178</v>
      </c>
      <c r="L20" t="s">
        <v>17</v>
      </c>
      <c r="M20">
        <v>11442.507</v>
      </c>
      <c r="N20" t="s">
        <v>17</v>
      </c>
      <c r="O20">
        <v>10978.77</v>
      </c>
      <c r="P20" t="s">
        <v>19</v>
      </c>
      <c r="Q20">
        <v>2650.2150000000001</v>
      </c>
      <c r="R20" t="s">
        <v>18</v>
      </c>
      <c r="S20">
        <v>3855.931</v>
      </c>
      <c r="T20" t="s">
        <v>17</v>
      </c>
      <c r="U20">
        <v>88059.404999999999</v>
      </c>
      <c r="V20" t="s">
        <v>10</v>
      </c>
      <c r="W20">
        <v>80989.61</v>
      </c>
    </row>
    <row r="21" spans="1:23" x14ac:dyDescent="0.25">
      <c r="A21">
        <v>0</v>
      </c>
      <c r="B21" s="1">
        <v>42735</v>
      </c>
      <c r="C21">
        <v>7</v>
      </c>
      <c r="D21" t="s">
        <v>19</v>
      </c>
      <c r="E21">
        <v>50912.04</v>
      </c>
      <c r="F21" t="s">
        <v>24</v>
      </c>
      <c r="G21">
        <v>38142.673999999999</v>
      </c>
      <c r="H21" t="s">
        <v>19</v>
      </c>
      <c r="I21">
        <v>9218.4779999999992</v>
      </c>
      <c r="J21" t="s">
        <v>18</v>
      </c>
      <c r="K21">
        <v>12681.653</v>
      </c>
      <c r="L21" t="s">
        <v>15</v>
      </c>
      <c r="M21">
        <v>10828.814</v>
      </c>
      <c r="N21" t="s">
        <v>11</v>
      </c>
      <c r="O21">
        <v>9586.5820000000003</v>
      </c>
      <c r="P21" t="s">
        <v>11</v>
      </c>
      <c r="Q21">
        <v>2494.4259999999999</v>
      </c>
      <c r="R21" t="s">
        <v>19</v>
      </c>
      <c r="S21">
        <v>3213.2339999999999</v>
      </c>
      <c r="T21" t="s">
        <v>18</v>
      </c>
      <c r="U21">
        <v>74720.627999999997</v>
      </c>
      <c r="V21" t="s">
        <v>18</v>
      </c>
      <c r="W21">
        <v>63922.534</v>
      </c>
    </row>
    <row r="22" spans="1:23" x14ac:dyDescent="0.25">
      <c r="A22">
        <v>0</v>
      </c>
      <c r="B22" s="1">
        <v>42735</v>
      </c>
      <c r="C22">
        <v>8</v>
      </c>
      <c r="D22" t="s">
        <v>17</v>
      </c>
      <c r="E22">
        <v>46957.633999999998</v>
      </c>
      <c r="F22" t="s">
        <v>26</v>
      </c>
      <c r="G22">
        <v>35093.5</v>
      </c>
      <c r="H22" t="s">
        <v>13</v>
      </c>
      <c r="I22">
        <v>9173.8979999999992</v>
      </c>
      <c r="J22" t="s">
        <v>23</v>
      </c>
      <c r="K22">
        <v>12039.404</v>
      </c>
      <c r="L22" t="s">
        <v>19</v>
      </c>
      <c r="M22">
        <v>8837.6460000000006</v>
      </c>
      <c r="N22" t="s">
        <v>19</v>
      </c>
      <c r="O22">
        <v>3588.3919999999998</v>
      </c>
      <c r="P22" t="s">
        <v>25</v>
      </c>
      <c r="Q22">
        <v>2290.7199999999998</v>
      </c>
      <c r="R22" t="s">
        <v>11</v>
      </c>
      <c r="S22">
        <v>2968.0659999999998</v>
      </c>
      <c r="T22" t="s">
        <v>19</v>
      </c>
      <c r="U22">
        <v>71618.379000000001</v>
      </c>
      <c r="V22" t="s">
        <v>19</v>
      </c>
      <c r="W22">
        <v>56700.057999999997</v>
      </c>
    </row>
    <row r="23" spans="1:23" x14ac:dyDescent="0.25">
      <c r="A23">
        <v>0</v>
      </c>
      <c r="B23" s="1">
        <v>42735</v>
      </c>
      <c r="C23">
        <v>9</v>
      </c>
      <c r="D23" t="s">
        <v>24</v>
      </c>
      <c r="E23">
        <v>43812.042999999998</v>
      </c>
      <c r="F23" t="s">
        <v>14</v>
      </c>
      <c r="G23">
        <v>33125.080999999998</v>
      </c>
      <c r="H23" t="s">
        <v>18</v>
      </c>
      <c r="I23">
        <v>7359.5259999999998</v>
      </c>
      <c r="J23" t="s">
        <v>25</v>
      </c>
      <c r="K23">
        <v>10189.556</v>
      </c>
      <c r="L23" t="s">
        <v>18</v>
      </c>
      <c r="M23">
        <v>7883.7929999999997</v>
      </c>
      <c r="N23" t="s">
        <v>18</v>
      </c>
      <c r="O23">
        <v>3126.473</v>
      </c>
      <c r="P23" t="s">
        <v>18</v>
      </c>
      <c r="Q23">
        <v>2193.5100000000002</v>
      </c>
      <c r="R23" t="s">
        <v>23</v>
      </c>
      <c r="S23">
        <v>2332.3009999999999</v>
      </c>
      <c r="T23" t="s">
        <v>24</v>
      </c>
      <c r="U23">
        <v>53545.894999999997</v>
      </c>
      <c r="V23" t="s">
        <v>16</v>
      </c>
      <c r="W23">
        <v>52076.146999999997</v>
      </c>
    </row>
    <row r="24" spans="1:23" x14ac:dyDescent="0.25">
      <c r="A24">
        <v>0</v>
      </c>
      <c r="B24" s="1">
        <v>42735</v>
      </c>
      <c r="C24">
        <v>10</v>
      </c>
      <c r="D24" t="s">
        <v>16</v>
      </c>
      <c r="E24">
        <v>35630.078000000001</v>
      </c>
      <c r="F24" t="s">
        <v>16</v>
      </c>
      <c r="G24">
        <v>32985.576999999997</v>
      </c>
      <c r="H24" t="s">
        <v>16</v>
      </c>
      <c r="I24">
        <v>7168.2190000000001</v>
      </c>
      <c r="J24" t="s">
        <v>24</v>
      </c>
      <c r="K24">
        <v>8127.4390000000003</v>
      </c>
      <c r="L24" t="s">
        <v>23</v>
      </c>
      <c r="M24">
        <v>7426.7380000000003</v>
      </c>
      <c r="N24" t="s">
        <v>24</v>
      </c>
      <c r="O24">
        <v>2993.5129999999999</v>
      </c>
      <c r="P24" t="s">
        <v>22</v>
      </c>
      <c r="Q24">
        <v>1631.7449999999999</v>
      </c>
      <c r="R24" t="s">
        <v>25</v>
      </c>
      <c r="S24">
        <v>2257.7150000000001</v>
      </c>
      <c r="T24" t="s">
        <v>16</v>
      </c>
      <c r="U24">
        <v>47672.392</v>
      </c>
      <c r="V24" t="s">
        <v>24</v>
      </c>
      <c r="W24">
        <v>50007.353999999999</v>
      </c>
    </row>
    <row r="25" spans="1:23" x14ac:dyDescent="0.25">
      <c r="A25">
        <v>0</v>
      </c>
      <c r="B25" s="1">
        <v>0</v>
      </c>
      <c r="C25">
        <v>0</v>
      </c>
      <c r="D25" t="e">
        <v>#N/A</v>
      </c>
      <c r="E25" t="e">
        <v>#N/A</v>
      </c>
      <c r="F25" t="e">
        <v>#N/A</v>
      </c>
      <c r="G25" t="e">
        <v>#N/A</v>
      </c>
      <c r="H25" t="e">
        <v>#N/A</v>
      </c>
      <c r="I25" t="e">
        <v>#N/A</v>
      </c>
      <c r="J25" t="e">
        <v>#N/A</v>
      </c>
      <c r="K25" t="e">
        <v>#N/A</v>
      </c>
      <c r="L25" t="e">
        <v>#N/A</v>
      </c>
      <c r="M25" t="e">
        <v>#N/A</v>
      </c>
      <c r="N25" t="e">
        <v>#N/A</v>
      </c>
      <c r="O25" t="e">
        <v>#N/A</v>
      </c>
      <c r="P25" t="e">
        <v>#N/A</v>
      </c>
      <c r="Q25" t="e">
        <v>#N/A</v>
      </c>
      <c r="R25" t="e">
        <v>#N/A</v>
      </c>
      <c r="S25" t="e">
        <v>#N/A</v>
      </c>
      <c r="T25" t="e">
        <v>#N/A</v>
      </c>
      <c r="U25" t="e">
        <v>#N/A</v>
      </c>
      <c r="V25" t="e">
        <v>#N/A</v>
      </c>
      <c r="W25" t="e">
        <v>#N/A</v>
      </c>
    </row>
    <row r="26" spans="1:23" x14ac:dyDescent="0.25">
      <c r="A26">
        <v>0</v>
      </c>
      <c r="B26" s="1">
        <v>0</v>
      </c>
      <c r="C26">
        <v>0</v>
      </c>
      <c r="D26" t="e">
        <v>#N/A</v>
      </c>
      <c r="E26" t="e">
        <v>#N/A</v>
      </c>
      <c r="F26" t="e">
        <v>#N/A</v>
      </c>
      <c r="G26" t="e">
        <v>#N/A</v>
      </c>
      <c r="H26" t="e">
        <v>#N/A</v>
      </c>
      <c r="I26" t="e">
        <v>#N/A</v>
      </c>
      <c r="J26" t="e">
        <v>#N/A</v>
      </c>
      <c r="K26" t="e">
        <v>#N/A</v>
      </c>
      <c r="L26" t="e">
        <v>#N/A</v>
      </c>
      <c r="M26" t="e">
        <v>#N/A</v>
      </c>
      <c r="N26" t="e">
        <v>#N/A</v>
      </c>
      <c r="O26" t="e">
        <v>#N/A</v>
      </c>
      <c r="P26" t="e">
        <v>#N/A</v>
      </c>
      <c r="Q26" t="e">
        <v>#N/A</v>
      </c>
      <c r="R26" t="e">
        <v>#N/A</v>
      </c>
      <c r="S26" t="e">
        <v>#N/A</v>
      </c>
      <c r="T26" t="e">
        <v>#N/A</v>
      </c>
      <c r="U26" t="e">
        <v>#N/A</v>
      </c>
      <c r="V26" t="e">
        <v>#N/A</v>
      </c>
      <c r="W26" t="e">
        <v>#N/A</v>
      </c>
    </row>
    <row r="27" spans="1:23" x14ac:dyDescent="0.25">
      <c r="A27">
        <v>0</v>
      </c>
      <c r="B27" s="1">
        <v>43100</v>
      </c>
      <c r="C27">
        <v>1</v>
      </c>
      <c r="D27" t="s">
        <v>10</v>
      </c>
      <c r="E27">
        <v>90977.986999999994</v>
      </c>
      <c r="F27" t="s">
        <v>15</v>
      </c>
      <c r="G27">
        <v>81637.864000000001</v>
      </c>
      <c r="H27" t="s">
        <v>12</v>
      </c>
      <c r="I27">
        <v>46217.743000000002</v>
      </c>
      <c r="J27" t="s">
        <v>12</v>
      </c>
      <c r="K27">
        <v>43020.555</v>
      </c>
      <c r="L27" t="s">
        <v>12</v>
      </c>
      <c r="M27">
        <v>25211.437000000002</v>
      </c>
      <c r="N27" t="s">
        <v>14</v>
      </c>
      <c r="O27">
        <v>18687.026000000002</v>
      </c>
      <c r="P27" t="s">
        <v>12</v>
      </c>
      <c r="Q27">
        <v>15320.727999999999</v>
      </c>
      <c r="R27" t="s">
        <v>12</v>
      </c>
      <c r="S27">
        <v>28402.237000000001</v>
      </c>
      <c r="T27" t="s">
        <v>12</v>
      </c>
      <c r="U27">
        <v>175590.43700000001</v>
      </c>
      <c r="V27" t="s">
        <v>12</v>
      </c>
      <c r="W27">
        <v>127834.357</v>
      </c>
    </row>
    <row r="28" spans="1:23" x14ac:dyDescent="0.25">
      <c r="A28">
        <v>0</v>
      </c>
      <c r="B28" s="1">
        <v>43100</v>
      </c>
      <c r="C28">
        <v>2</v>
      </c>
      <c r="D28" t="s">
        <v>12</v>
      </c>
      <c r="E28">
        <v>88840.528000000006</v>
      </c>
      <c r="F28" t="s">
        <v>11</v>
      </c>
      <c r="G28">
        <v>74348.764999999999</v>
      </c>
      <c r="H28" t="s">
        <v>14</v>
      </c>
      <c r="I28">
        <v>25552.981</v>
      </c>
      <c r="J28" t="s">
        <v>14</v>
      </c>
      <c r="K28">
        <v>25387.566999999999</v>
      </c>
      <c r="L28" t="s">
        <v>13</v>
      </c>
      <c r="M28">
        <v>20012.97</v>
      </c>
      <c r="N28" t="s">
        <v>11</v>
      </c>
      <c r="O28">
        <v>17180.466</v>
      </c>
      <c r="P28" t="s">
        <v>14</v>
      </c>
      <c r="Q28">
        <v>10413.789000000001</v>
      </c>
      <c r="R28" t="s">
        <v>14</v>
      </c>
      <c r="S28">
        <v>8403.2559999999994</v>
      </c>
      <c r="T28" t="s">
        <v>10</v>
      </c>
      <c r="U28">
        <v>134407.568</v>
      </c>
      <c r="V28" t="s">
        <v>11</v>
      </c>
      <c r="W28">
        <v>111641.193</v>
      </c>
    </row>
    <row r="29" spans="1:23" x14ac:dyDescent="0.25">
      <c r="A29">
        <v>0</v>
      </c>
      <c r="B29" s="1">
        <v>43100</v>
      </c>
      <c r="C29">
        <v>3</v>
      </c>
      <c r="D29" t="s">
        <v>15</v>
      </c>
      <c r="E29">
        <v>80321.813999999998</v>
      </c>
      <c r="F29" t="s">
        <v>10</v>
      </c>
      <c r="G29">
        <v>47801.413</v>
      </c>
      <c r="H29" t="s">
        <v>17</v>
      </c>
      <c r="I29">
        <v>25190.080000000002</v>
      </c>
      <c r="J29" t="s">
        <v>10</v>
      </c>
      <c r="K29">
        <v>19107.026000000002</v>
      </c>
      <c r="L29" t="s">
        <v>11</v>
      </c>
      <c r="M29">
        <v>18009.004000000001</v>
      </c>
      <c r="N29" t="s">
        <v>12</v>
      </c>
      <c r="O29">
        <v>14827.151</v>
      </c>
      <c r="P29" t="s">
        <v>10</v>
      </c>
      <c r="Q29">
        <v>7314.9840000000004</v>
      </c>
      <c r="R29" t="s">
        <v>17</v>
      </c>
      <c r="S29">
        <v>6101.5429999999997</v>
      </c>
      <c r="T29" t="s">
        <v>14</v>
      </c>
      <c r="U29">
        <v>129268.306</v>
      </c>
      <c r="V29" t="s">
        <v>15</v>
      </c>
      <c r="W29">
        <v>91492.129000000001</v>
      </c>
    </row>
    <row r="30" spans="1:23" x14ac:dyDescent="0.25">
      <c r="A30">
        <v>0</v>
      </c>
      <c r="B30" s="1">
        <v>43100</v>
      </c>
      <c r="C30">
        <v>4</v>
      </c>
      <c r="D30" t="s">
        <v>14</v>
      </c>
      <c r="E30">
        <v>79808.712</v>
      </c>
      <c r="F30" t="s">
        <v>17</v>
      </c>
      <c r="G30">
        <v>47637.612999999998</v>
      </c>
      <c r="H30" t="s">
        <v>10</v>
      </c>
      <c r="I30">
        <v>18773.752</v>
      </c>
      <c r="J30" t="s">
        <v>19</v>
      </c>
      <c r="K30">
        <v>18407.874</v>
      </c>
      <c r="L30" t="s">
        <v>10</v>
      </c>
      <c r="M30">
        <v>17340.845000000001</v>
      </c>
      <c r="N30" t="s">
        <v>13</v>
      </c>
      <c r="O30">
        <v>12402.261</v>
      </c>
      <c r="P30" t="s">
        <v>17</v>
      </c>
      <c r="Q30">
        <v>5615.9210000000003</v>
      </c>
      <c r="R30" t="s">
        <v>10</v>
      </c>
      <c r="S30">
        <v>5889.8360000000002</v>
      </c>
      <c r="T30" t="s">
        <v>15</v>
      </c>
      <c r="U30">
        <v>108772.697</v>
      </c>
      <c r="V30" t="s">
        <v>14</v>
      </c>
      <c r="W30">
        <v>86845.04</v>
      </c>
    </row>
    <row r="31" spans="1:23" x14ac:dyDescent="0.25">
      <c r="A31">
        <v>0</v>
      </c>
      <c r="B31" s="1">
        <v>43100</v>
      </c>
      <c r="C31">
        <v>5</v>
      </c>
      <c r="D31" t="s">
        <v>11</v>
      </c>
      <c r="E31">
        <v>69014.868000000002</v>
      </c>
      <c r="F31" t="s">
        <v>18</v>
      </c>
      <c r="G31">
        <v>46684.968000000001</v>
      </c>
      <c r="H31" t="s">
        <v>11</v>
      </c>
      <c r="I31">
        <v>17373.638999999999</v>
      </c>
      <c r="J31" t="s">
        <v>11</v>
      </c>
      <c r="K31">
        <v>17050.017</v>
      </c>
      <c r="L31" t="s">
        <v>15</v>
      </c>
      <c r="M31">
        <v>13655.573</v>
      </c>
      <c r="N31" t="s">
        <v>10</v>
      </c>
      <c r="O31">
        <v>12101.302</v>
      </c>
      <c r="P31" t="s">
        <v>20</v>
      </c>
      <c r="Q31">
        <v>5039.3490000000002</v>
      </c>
      <c r="R31" t="s">
        <v>20</v>
      </c>
      <c r="S31">
        <v>5041.2780000000002</v>
      </c>
      <c r="T31" t="s">
        <v>11</v>
      </c>
      <c r="U31">
        <v>106802.558</v>
      </c>
      <c r="V31" t="s">
        <v>10</v>
      </c>
      <c r="W31">
        <v>84899.577000000005</v>
      </c>
    </row>
    <row r="32" spans="1:23" x14ac:dyDescent="0.25">
      <c r="A32">
        <v>0</v>
      </c>
      <c r="B32" s="1">
        <v>43100</v>
      </c>
      <c r="C32">
        <v>6</v>
      </c>
      <c r="D32" t="s">
        <v>18</v>
      </c>
      <c r="E32">
        <v>61169.654000000002</v>
      </c>
      <c r="F32" t="s">
        <v>12</v>
      </c>
      <c r="G32">
        <v>41584.413999999997</v>
      </c>
      <c r="H32" t="s">
        <v>15</v>
      </c>
      <c r="I32">
        <v>14786.715</v>
      </c>
      <c r="J32" t="s">
        <v>17</v>
      </c>
      <c r="K32">
        <v>14195.555</v>
      </c>
      <c r="L32" t="s">
        <v>14</v>
      </c>
      <c r="M32">
        <v>13492.824000000001</v>
      </c>
      <c r="N32" t="s">
        <v>16</v>
      </c>
      <c r="O32">
        <v>11797.14</v>
      </c>
      <c r="P32" t="s">
        <v>18</v>
      </c>
      <c r="Q32">
        <v>2878.7489999999998</v>
      </c>
      <c r="R32" t="s">
        <v>18</v>
      </c>
      <c r="S32">
        <v>4575.2470000000003</v>
      </c>
      <c r="T32" t="s">
        <v>17</v>
      </c>
      <c r="U32">
        <v>89370.770999999993</v>
      </c>
      <c r="V32" t="s">
        <v>17</v>
      </c>
      <c r="W32">
        <v>74531.933999999994</v>
      </c>
    </row>
    <row r="33" spans="1:23" x14ac:dyDescent="0.25">
      <c r="A33">
        <v>0</v>
      </c>
      <c r="B33" s="1">
        <v>43100</v>
      </c>
      <c r="C33">
        <v>7</v>
      </c>
      <c r="D33" t="s">
        <v>19</v>
      </c>
      <c r="E33">
        <v>53116.106</v>
      </c>
      <c r="F33" t="s">
        <v>24</v>
      </c>
      <c r="G33">
        <v>40911.423000000003</v>
      </c>
      <c r="H33" t="s">
        <v>13</v>
      </c>
      <c r="I33">
        <v>10542.642</v>
      </c>
      <c r="J33" t="s">
        <v>23</v>
      </c>
      <c r="K33">
        <v>13391.003000000001</v>
      </c>
      <c r="L33" t="s">
        <v>17</v>
      </c>
      <c r="M33">
        <v>13233.583000000001</v>
      </c>
      <c r="N33" t="s">
        <v>17</v>
      </c>
      <c r="O33">
        <v>6597.223</v>
      </c>
      <c r="P33" t="s">
        <v>19</v>
      </c>
      <c r="Q33">
        <v>2618.0880000000002</v>
      </c>
      <c r="R33" t="s">
        <v>11</v>
      </c>
      <c r="S33">
        <v>3061.9450000000002</v>
      </c>
      <c r="T33" t="s">
        <v>18</v>
      </c>
      <c r="U33">
        <v>79741.464000000007</v>
      </c>
      <c r="V33" t="s">
        <v>18</v>
      </c>
      <c r="W33">
        <v>68950.099000000002</v>
      </c>
    </row>
    <row r="34" spans="1:23" x14ac:dyDescent="0.25">
      <c r="A34">
        <v>0</v>
      </c>
      <c r="B34" s="1">
        <v>43100</v>
      </c>
      <c r="C34">
        <v>8</v>
      </c>
      <c r="D34" t="s">
        <v>24</v>
      </c>
      <c r="E34">
        <v>46956.196000000004</v>
      </c>
      <c r="F34" t="s">
        <v>26</v>
      </c>
      <c r="G34">
        <v>36910.487999999998</v>
      </c>
      <c r="H34" t="s">
        <v>19</v>
      </c>
      <c r="I34">
        <v>9966.7579999999998</v>
      </c>
      <c r="J34" t="s">
        <v>18</v>
      </c>
      <c r="K34">
        <v>13352.869000000001</v>
      </c>
      <c r="L34" t="s">
        <v>19</v>
      </c>
      <c r="M34">
        <v>9142.9830000000002</v>
      </c>
      <c r="N34" t="s">
        <v>19</v>
      </c>
      <c r="O34">
        <v>5789.3559999999998</v>
      </c>
      <c r="P34" t="s">
        <v>11</v>
      </c>
      <c r="Q34">
        <v>2405.047</v>
      </c>
      <c r="R34" t="s">
        <v>19</v>
      </c>
      <c r="S34">
        <v>2948.3850000000002</v>
      </c>
      <c r="T34" t="s">
        <v>19</v>
      </c>
      <c r="U34">
        <v>74843.936000000002</v>
      </c>
      <c r="V34" t="s">
        <v>19</v>
      </c>
      <c r="W34">
        <v>61107.248</v>
      </c>
    </row>
    <row r="35" spans="1:23" x14ac:dyDescent="0.25">
      <c r="A35">
        <v>0</v>
      </c>
      <c r="B35" s="1">
        <v>43100</v>
      </c>
      <c r="C35">
        <v>9</v>
      </c>
      <c r="D35" t="s">
        <v>17</v>
      </c>
      <c r="E35">
        <v>45331.186999999998</v>
      </c>
      <c r="F35" t="s">
        <v>16</v>
      </c>
      <c r="G35">
        <v>34788.303</v>
      </c>
      <c r="H35" t="s">
        <v>18</v>
      </c>
      <c r="I35">
        <v>8163.7969999999996</v>
      </c>
      <c r="J35" t="s">
        <v>25</v>
      </c>
      <c r="K35">
        <v>12440.558999999999</v>
      </c>
      <c r="L35" t="s">
        <v>18</v>
      </c>
      <c r="M35">
        <v>7529.2640000000001</v>
      </c>
      <c r="N35" t="s">
        <v>18</v>
      </c>
      <c r="O35">
        <v>4337.0159999999996</v>
      </c>
      <c r="P35" t="s">
        <v>25</v>
      </c>
      <c r="Q35">
        <v>2384.5740000000001</v>
      </c>
      <c r="R35" t="s">
        <v>25</v>
      </c>
      <c r="S35">
        <v>2627.223</v>
      </c>
      <c r="T35" t="s">
        <v>24</v>
      </c>
      <c r="U35">
        <v>58060.385999999999</v>
      </c>
      <c r="V35" t="s">
        <v>24</v>
      </c>
      <c r="W35">
        <v>54016.557000000001</v>
      </c>
    </row>
    <row r="36" spans="1:23" x14ac:dyDescent="0.25">
      <c r="A36">
        <v>0</v>
      </c>
      <c r="B36" s="1">
        <v>43100</v>
      </c>
      <c r="C36">
        <v>10</v>
      </c>
      <c r="D36" t="s">
        <v>16</v>
      </c>
      <c r="E36">
        <v>36699.731</v>
      </c>
      <c r="F36" t="s">
        <v>14</v>
      </c>
      <c r="G36">
        <v>34367.19</v>
      </c>
      <c r="H36" t="s">
        <v>16</v>
      </c>
      <c r="I36">
        <v>7791.2380000000003</v>
      </c>
      <c r="J36" t="s">
        <v>24</v>
      </c>
      <c r="K36">
        <v>8939.2829999999994</v>
      </c>
      <c r="L36" t="s">
        <v>23</v>
      </c>
      <c r="M36">
        <v>6395.7529999999997</v>
      </c>
      <c r="N36" t="s">
        <v>24</v>
      </c>
      <c r="O36">
        <v>3372.9780000000001</v>
      </c>
      <c r="P36" t="s">
        <v>23</v>
      </c>
      <c r="Q36">
        <v>1459.3789999999999</v>
      </c>
      <c r="R36" t="s">
        <v>23</v>
      </c>
      <c r="S36">
        <v>2518.0630000000001</v>
      </c>
      <c r="T36" t="s">
        <v>16</v>
      </c>
      <c r="U36">
        <v>48571.125999999997</v>
      </c>
      <c r="V36" t="s">
        <v>16</v>
      </c>
      <c r="W36">
        <v>52596.775000000001</v>
      </c>
    </row>
    <row r="37" spans="1:23" x14ac:dyDescent="0.25">
      <c r="A37">
        <v>0</v>
      </c>
      <c r="B37" s="1">
        <v>0</v>
      </c>
      <c r="C37">
        <v>0</v>
      </c>
      <c r="D37" t="e">
        <v>#N/A</v>
      </c>
      <c r="E37" t="e">
        <v>#N/A</v>
      </c>
      <c r="F37" t="e">
        <v>#N/A</v>
      </c>
      <c r="G37" t="e">
        <v>#N/A</v>
      </c>
      <c r="H37" t="e">
        <v>#N/A</v>
      </c>
      <c r="I37" t="e">
        <v>#N/A</v>
      </c>
      <c r="J37" t="e">
        <v>#N/A</v>
      </c>
      <c r="K37" t="e">
        <v>#N/A</v>
      </c>
      <c r="L37" t="e">
        <v>#N/A</v>
      </c>
      <c r="M37" t="e">
        <v>#N/A</v>
      </c>
      <c r="N37" t="e">
        <v>#N/A</v>
      </c>
      <c r="O37" t="e">
        <v>#N/A</v>
      </c>
      <c r="P37" t="e">
        <v>#N/A</v>
      </c>
      <c r="Q37" t="e">
        <v>#N/A</v>
      </c>
      <c r="R37" t="e">
        <v>#N/A</v>
      </c>
      <c r="S37" t="e">
        <v>#N/A</v>
      </c>
      <c r="T37" t="e">
        <v>#N/A</v>
      </c>
      <c r="U37" t="e">
        <v>#N/A</v>
      </c>
      <c r="V37" t="e">
        <v>#N/A</v>
      </c>
      <c r="W37" t="e">
        <v>#N/A</v>
      </c>
    </row>
    <row r="38" spans="1:23" x14ac:dyDescent="0.25">
      <c r="A38">
        <v>0</v>
      </c>
      <c r="B38" s="1">
        <v>0</v>
      </c>
      <c r="C38">
        <v>0</v>
      </c>
      <c r="D38" t="e">
        <v>#N/A</v>
      </c>
      <c r="E38" t="e">
        <v>#N/A</v>
      </c>
      <c r="F38" t="e">
        <v>#N/A</v>
      </c>
      <c r="G38" t="e">
        <v>#N/A</v>
      </c>
      <c r="H38" t="e">
        <v>#N/A</v>
      </c>
      <c r="I38" t="e">
        <v>#N/A</v>
      </c>
      <c r="J38" t="e">
        <v>#N/A</v>
      </c>
      <c r="K38" t="e">
        <v>#N/A</v>
      </c>
      <c r="L38" t="e">
        <v>#N/A</v>
      </c>
      <c r="M38" t="e">
        <v>#N/A</v>
      </c>
      <c r="N38" t="e">
        <v>#N/A</v>
      </c>
      <c r="O38" t="e">
        <v>#N/A</v>
      </c>
      <c r="P38" t="e">
        <v>#N/A</v>
      </c>
      <c r="Q38" t="e">
        <v>#N/A</v>
      </c>
      <c r="R38" t="e">
        <v>#N/A</v>
      </c>
      <c r="S38" t="e">
        <v>#N/A</v>
      </c>
      <c r="T38" t="e">
        <v>#N/A</v>
      </c>
      <c r="U38" t="e">
        <v>#N/A</v>
      </c>
      <c r="V38" t="e">
        <v>#N/A</v>
      </c>
      <c r="W38" t="e">
        <v>#N/A</v>
      </c>
    </row>
    <row r="39" spans="1:23" x14ac:dyDescent="0.25">
      <c r="A39">
        <v>0</v>
      </c>
      <c r="B39" s="1">
        <v>43465</v>
      </c>
      <c r="C39">
        <v>1</v>
      </c>
      <c r="D39" t="s">
        <v>12</v>
      </c>
      <c r="E39">
        <v>102931.757</v>
      </c>
      <c r="F39" t="s">
        <v>15</v>
      </c>
      <c r="G39">
        <v>91632.582999999999</v>
      </c>
      <c r="H39" t="s">
        <v>12</v>
      </c>
      <c r="I39">
        <v>45470.752</v>
      </c>
      <c r="J39" t="s">
        <v>12</v>
      </c>
      <c r="K39">
        <v>41795.714</v>
      </c>
      <c r="L39" t="s">
        <v>11</v>
      </c>
      <c r="M39">
        <v>44825.930999999997</v>
      </c>
      <c r="N39" t="s">
        <v>14</v>
      </c>
      <c r="O39">
        <v>13595.605</v>
      </c>
      <c r="P39" t="s">
        <v>12</v>
      </c>
      <c r="Q39">
        <v>14042.129000000001</v>
      </c>
      <c r="R39" t="s">
        <v>12</v>
      </c>
      <c r="S39">
        <v>17974.420999999998</v>
      </c>
      <c r="T39" t="s">
        <v>12</v>
      </c>
      <c r="U39">
        <v>196667.23300000001</v>
      </c>
      <c r="V39" t="s">
        <v>11</v>
      </c>
      <c r="W39">
        <v>120998.946</v>
      </c>
    </row>
    <row r="40" spans="1:23" x14ac:dyDescent="0.25">
      <c r="A40">
        <v>0</v>
      </c>
      <c r="B40" s="1">
        <v>43465</v>
      </c>
      <c r="C40">
        <v>2</v>
      </c>
      <c r="D40" t="s">
        <v>15</v>
      </c>
      <c r="E40">
        <v>93963.032999999996</v>
      </c>
      <c r="F40" t="s">
        <v>11</v>
      </c>
      <c r="G40">
        <v>87686.879000000001</v>
      </c>
      <c r="H40" t="s">
        <v>17</v>
      </c>
      <c r="I40">
        <v>26651.662</v>
      </c>
      <c r="J40" t="s">
        <v>14</v>
      </c>
      <c r="K40">
        <v>26385.554</v>
      </c>
      <c r="L40" t="s">
        <v>12</v>
      </c>
      <c r="M40">
        <v>34222.595000000001</v>
      </c>
      <c r="N40" t="s">
        <v>11</v>
      </c>
      <c r="O40">
        <v>12528.178</v>
      </c>
      <c r="P40" t="s">
        <v>10</v>
      </c>
      <c r="Q40">
        <v>8929.3209999999999</v>
      </c>
      <c r="R40" t="s">
        <v>14</v>
      </c>
      <c r="S40">
        <v>7680.6080000000002</v>
      </c>
      <c r="T40" t="s">
        <v>11</v>
      </c>
      <c r="U40">
        <v>141199.35999999999</v>
      </c>
      <c r="V40" t="s">
        <v>12</v>
      </c>
      <c r="W40">
        <v>119700.531</v>
      </c>
    </row>
    <row r="41" spans="1:23" x14ac:dyDescent="0.25">
      <c r="A41">
        <v>0</v>
      </c>
      <c r="B41" s="1">
        <v>43465</v>
      </c>
      <c r="C41">
        <v>3</v>
      </c>
      <c r="D41" t="s">
        <v>10</v>
      </c>
      <c r="E41">
        <v>92920.84</v>
      </c>
      <c r="F41" t="s">
        <v>10</v>
      </c>
      <c r="G41">
        <v>53075.803999999996</v>
      </c>
      <c r="H41" t="s">
        <v>14</v>
      </c>
      <c r="I41">
        <v>26059.503000000001</v>
      </c>
      <c r="J41" t="s">
        <v>10</v>
      </c>
      <c r="K41">
        <v>19601.216</v>
      </c>
      <c r="L41" t="s">
        <v>13</v>
      </c>
      <c r="M41">
        <v>22549.543000000001</v>
      </c>
      <c r="N41" t="s">
        <v>12</v>
      </c>
      <c r="O41">
        <v>12323.958000000001</v>
      </c>
      <c r="P41" t="s">
        <v>14</v>
      </c>
      <c r="Q41">
        <v>8611.0290000000005</v>
      </c>
      <c r="R41" t="s">
        <v>10</v>
      </c>
      <c r="S41">
        <v>7444.817</v>
      </c>
      <c r="T41" t="s">
        <v>10</v>
      </c>
      <c r="U41">
        <v>137324.48800000001</v>
      </c>
      <c r="V41" t="s">
        <v>15</v>
      </c>
      <c r="W41">
        <v>101515.77499999999</v>
      </c>
    </row>
    <row r="42" spans="1:23" x14ac:dyDescent="0.25">
      <c r="A42">
        <v>0</v>
      </c>
      <c r="B42" s="1">
        <v>43465</v>
      </c>
      <c r="C42">
        <v>4</v>
      </c>
      <c r="D42" t="s">
        <v>14</v>
      </c>
      <c r="E42">
        <v>76226.391000000003</v>
      </c>
      <c r="F42" t="s">
        <v>18</v>
      </c>
      <c r="G42">
        <v>53037.574999999997</v>
      </c>
      <c r="H42" t="s">
        <v>10</v>
      </c>
      <c r="I42">
        <v>21615.213</v>
      </c>
      <c r="J42" t="s">
        <v>19</v>
      </c>
      <c r="K42">
        <v>18246.671999999999</v>
      </c>
      <c r="L42" t="s">
        <v>14</v>
      </c>
      <c r="M42">
        <v>15477.69</v>
      </c>
      <c r="N42" t="s">
        <v>16</v>
      </c>
      <c r="O42">
        <v>11490.972</v>
      </c>
      <c r="P42" t="s">
        <v>17</v>
      </c>
      <c r="Q42">
        <v>5534.4589999999998</v>
      </c>
      <c r="R42" t="s">
        <v>17</v>
      </c>
      <c r="S42">
        <v>6661.518</v>
      </c>
      <c r="T42" t="s">
        <v>15</v>
      </c>
      <c r="U42">
        <v>126514.159</v>
      </c>
      <c r="V42" t="s">
        <v>10</v>
      </c>
      <c r="W42">
        <v>89533.411999999997</v>
      </c>
    </row>
    <row r="43" spans="1:23" x14ac:dyDescent="0.25">
      <c r="A43">
        <v>0</v>
      </c>
      <c r="B43" s="1">
        <v>43465</v>
      </c>
      <c r="C43">
        <v>5</v>
      </c>
      <c r="D43" t="s">
        <v>11</v>
      </c>
      <c r="E43">
        <v>75510.528999999995</v>
      </c>
      <c r="F43" t="s">
        <v>17</v>
      </c>
      <c r="G43">
        <v>49136.807999999997</v>
      </c>
      <c r="H43" t="s">
        <v>11</v>
      </c>
      <c r="I43">
        <v>18780.625</v>
      </c>
      <c r="J43" t="s">
        <v>11</v>
      </c>
      <c r="K43">
        <v>17908.074000000001</v>
      </c>
      <c r="L43" t="s">
        <v>15</v>
      </c>
      <c r="M43">
        <v>15229.29</v>
      </c>
      <c r="N43" t="s">
        <v>13</v>
      </c>
      <c r="O43">
        <v>10895.493</v>
      </c>
      <c r="P43" t="s">
        <v>20</v>
      </c>
      <c r="Q43">
        <v>4939.768</v>
      </c>
      <c r="R43" t="s">
        <v>18</v>
      </c>
      <c r="S43">
        <v>5257.4930000000004</v>
      </c>
      <c r="T43" t="s">
        <v>14</v>
      </c>
      <c r="U43">
        <v>126374.613</v>
      </c>
      <c r="V43" t="s">
        <v>14</v>
      </c>
      <c r="W43">
        <v>81966.31</v>
      </c>
    </row>
    <row r="44" spans="1:23" x14ac:dyDescent="0.25">
      <c r="A44">
        <v>0</v>
      </c>
      <c r="B44" s="1">
        <v>43465</v>
      </c>
      <c r="C44">
        <v>6</v>
      </c>
      <c r="D44" t="s">
        <v>18</v>
      </c>
      <c r="E44">
        <v>65261.760000000002</v>
      </c>
      <c r="F44" t="s">
        <v>24</v>
      </c>
      <c r="G44">
        <v>49031.336000000003</v>
      </c>
      <c r="H44" t="s">
        <v>15</v>
      </c>
      <c r="I44">
        <v>17164.026999999998</v>
      </c>
      <c r="J44" t="s">
        <v>25</v>
      </c>
      <c r="K44">
        <v>14552.303</v>
      </c>
      <c r="L44" t="s">
        <v>10</v>
      </c>
      <c r="M44">
        <v>13859.112999999999</v>
      </c>
      <c r="N44" t="s">
        <v>17</v>
      </c>
      <c r="O44">
        <v>9633.9140000000007</v>
      </c>
      <c r="P44" t="s">
        <v>25</v>
      </c>
      <c r="Q44">
        <v>4484.5559999999996</v>
      </c>
      <c r="R44" t="s">
        <v>20</v>
      </c>
      <c r="S44">
        <v>4947.7120000000004</v>
      </c>
      <c r="T44" t="s">
        <v>17</v>
      </c>
      <c r="U44">
        <v>91571.027000000002</v>
      </c>
      <c r="V44" t="s">
        <v>17</v>
      </c>
      <c r="W44">
        <v>79637.243000000002</v>
      </c>
    </row>
    <row r="45" spans="1:23" x14ac:dyDescent="0.25">
      <c r="A45">
        <v>0</v>
      </c>
      <c r="B45" s="1">
        <v>43465</v>
      </c>
      <c r="C45">
        <v>7</v>
      </c>
      <c r="D45" t="s">
        <v>19</v>
      </c>
      <c r="E45">
        <v>57220.031999999999</v>
      </c>
      <c r="F45" t="s">
        <v>12</v>
      </c>
      <c r="G45">
        <v>47606.438000000002</v>
      </c>
      <c r="H45" t="s">
        <v>13</v>
      </c>
      <c r="I45">
        <v>10901.035</v>
      </c>
      <c r="J45" t="s">
        <v>17</v>
      </c>
      <c r="K45">
        <v>14205.004000000001</v>
      </c>
      <c r="L45" t="s">
        <v>17</v>
      </c>
      <c r="M45">
        <v>11558.303</v>
      </c>
      <c r="N45" t="s">
        <v>10</v>
      </c>
      <c r="O45">
        <v>9411.5750000000007</v>
      </c>
      <c r="P45" t="s">
        <v>18</v>
      </c>
      <c r="Q45">
        <v>3562.6849999999999</v>
      </c>
      <c r="R45" t="s">
        <v>25</v>
      </c>
      <c r="S45">
        <v>3778.8780000000002</v>
      </c>
      <c r="T45" t="s">
        <v>18</v>
      </c>
      <c r="U45">
        <v>84190.229000000007</v>
      </c>
      <c r="V45" t="s">
        <v>18</v>
      </c>
      <c r="W45">
        <v>75674.414000000004</v>
      </c>
    </row>
    <row r="46" spans="1:23" x14ac:dyDescent="0.25">
      <c r="A46">
        <v>0</v>
      </c>
      <c r="B46" s="1">
        <v>43465</v>
      </c>
      <c r="C46">
        <v>8</v>
      </c>
      <c r="D46" t="s">
        <v>24</v>
      </c>
      <c r="E46">
        <v>53391.624000000003</v>
      </c>
      <c r="F46" t="s">
        <v>26</v>
      </c>
      <c r="G46">
        <v>42685.832000000002</v>
      </c>
      <c r="H46" t="s">
        <v>19</v>
      </c>
      <c r="I46">
        <v>10523.931</v>
      </c>
      <c r="J46" t="s">
        <v>18</v>
      </c>
      <c r="K46">
        <v>13279.716</v>
      </c>
      <c r="L46" t="s">
        <v>19</v>
      </c>
      <c r="M46">
        <v>9451.5470000000005</v>
      </c>
      <c r="N46" t="s">
        <v>19</v>
      </c>
      <c r="O46">
        <v>5333.5829999999996</v>
      </c>
      <c r="P46" t="s">
        <v>19</v>
      </c>
      <c r="Q46">
        <v>2827.973</v>
      </c>
      <c r="R46" t="s">
        <v>19</v>
      </c>
      <c r="S46">
        <v>3466.8159999999998</v>
      </c>
      <c r="T46" t="s">
        <v>19</v>
      </c>
      <c r="U46">
        <v>80023.482999999993</v>
      </c>
      <c r="V46" t="s">
        <v>19</v>
      </c>
      <c r="W46">
        <v>65707.759999999995</v>
      </c>
    </row>
    <row r="47" spans="1:23" x14ac:dyDescent="0.25">
      <c r="A47">
        <v>0</v>
      </c>
      <c r="B47" s="1">
        <v>43465</v>
      </c>
      <c r="C47">
        <v>9</v>
      </c>
      <c r="D47" t="s">
        <v>17</v>
      </c>
      <c r="E47">
        <v>47826.603999999999</v>
      </c>
      <c r="F47" t="s">
        <v>19</v>
      </c>
      <c r="G47">
        <v>38660.688999999998</v>
      </c>
      <c r="H47" t="s">
        <v>18</v>
      </c>
      <c r="I47">
        <v>8990.32</v>
      </c>
      <c r="J47" t="s">
        <v>23</v>
      </c>
      <c r="K47">
        <v>12938.339</v>
      </c>
      <c r="L47" t="s">
        <v>25</v>
      </c>
      <c r="M47">
        <v>6945.5129999999999</v>
      </c>
      <c r="N47" t="s">
        <v>18</v>
      </c>
      <c r="O47">
        <v>4099.6310000000003</v>
      </c>
      <c r="P47" t="s">
        <v>11</v>
      </c>
      <c r="Q47">
        <v>2082.2759999999998</v>
      </c>
      <c r="R47" t="s">
        <v>23</v>
      </c>
      <c r="S47">
        <v>2913.0039999999999</v>
      </c>
      <c r="T47" t="s">
        <v>24</v>
      </c>
      <c r="U47">
        <v>65323.773000000001</v>
      </c>
      <c r="V47" t="s">
        <v>24</v>
      </c>
      <c r="W47">
        <v>63572.587</v>
      </c>
    </row>
    <row r="48" spans="1:23" x14ac:dyDescent="0.25">
      <c r="A48">
        <v>0</v>
      </c>
      <c r="B48" s="1">
        <v>43465</v>
      </c>
      <c r="C48">
        <v>10</v>
      </c>
      <c r="D48" t="s">
        <v>26</v>
      </c>
      <c r="E48">
        <v>36010.286</v>
      </c>
      <c r="F48" t="s">
        <v>16</v>
      </c>
      <c r="G48">
        <v>35615.684999999998</v>
      </c>
      <c r="H48" t="s">
        <v>16</v>
      </c>
      <c r="I48">
        <v>8414.9969999999994</v>
      </c>
      <c r="J48" t="s">
        <v>24</v>
      </c>
      <c r="K48">
        <v>9842.49</v>
      </c>
      <c r="L48" t="s">
        <v>18</v>
      </c>
      <c r="M48">
        <v>6375.4650000000001</v>
      </c>
      <c r="N48" t="s">
        <v>25</v>
      </c>
      <c r="O48">
        <v>3987.558</v>
      </c>
      <c r="P48" t="s">
        <v>23</v>
      </c>
      <c r="Q48">
        <v>1764.4870000000001</v>
      </c>
      <c r="R48" t="s">
        <v>11</v>
      </c>
      <c r="S48">
        <v>2875.8150000000001</v>
      </c>
      <c r="T48" t="s">
        <v>23</v>
      </c>
      <c r="U48">
        <v>49877.226999999999</v>
      </c>
      <c r="V48" t="s">
        <v>16</v>
      </c>
      <c r="W48">
        <v>53292.84</v>
      </c>
    </row>
    <row r="49" spans="1:23" x14ac:dyDescent="0.25">
      <c r="A49">
        <v>0</v>
      </c>
      <c r="B49" s="1">
        <v>0</v>
      </c>
      <c r="C49">
        <v>0</v>
      </c>
      <c r="D49" t="e">
        <v>#N/A</v>
      </c>
      <c r="E49" t="e">
        <v>#N/A</v>
      </c>
      <c r="F49" t="e">
        <v>#N/A</v>
      </c>
      <c r="G49" t="e">
        <v>#N/A</v>
      </c>
      <c r="H49" t="e">
        <v>#N/A</v>
      </c>
      <c r="I49" t="e">
        <v>#N/A</v>
      </c>
      <c r="J49" t="e">
        <v>#N/A</v>
      </c>
      <c r="K49" t="e">
        <v>#N/A</v>
      </c>
      <c r="L49" t="e">
        <v>#N/A</v>
      </c>
      <c r="M49" t="e">
        <v>#N/A</v>
      </c>
      <c r="N49" t="e">
        <v>#N/A</v>
      </c>
      <c r="O49" t="e">
        <v>#N/A</v>
      </c>
      <c r="P49" t="e">
        <v>#N/A</v>
      </c>
      <c r="Q49" t="e">
        <v>#N/A</v>
      </c>
      <c r="R49" t="e">
        <v>#N/A</v>
      </c>
      <c r="S49" t="e">
        <v>#N/A</v>
      </c>
      <c r="T49" t="e">
        <v>#N/A</v>
      </c>
      <c r="U49" t="e">
        <v>#N/A</v>
      </c>
      <c r="V49" t="e">
        <v>#N/A</v>
      </c>
      <c r="W49" t="e">
        <v>#N/A</v>
      </c>
    </row>
    <row r="50" spans="1:23" x14ac:dyDescent="0.25">
      <c r="A50">
        <v>0</v>
      </c>
      <c r="B50" s="1">
        <v>0</v>
      </c>
      <c r="C50">
        <v>0</v>
      </c>
      <c r="D50" t="e">
        <v>#N/A</v>
      </c>
      <c r="E50" t="e">
        <v>#N/A</v>
      </c>
      <c r="F50" t="e">
        <v>#N/A</v>
      </c>
      <c r="G50" t="e">
        <v>#N/A</v>
      </c>
      <c r="H50" t="e">
        <v>#N/A</v>
      </c>
      <c r="I50" t="e">
        <v>#N/A</v>
      </c>
      <c r="J50" t="e">
        <v>#N/A</v>
      </c>
      <c r="K50" t="e">
        <v>#N/A</v>
      </c>
      <c r="L50" t="e">
        <v>#N/A</v>
      </c>
      <c r="M50" t="e">
        <v>#N/A</v>
      </c>
      <c r="N50" t="e">
        <v>#N/A</v>
      </c>
      <c r="O50" t="e">
        <v>#N/A</v>
      </c>
      <c r="P50" t="e">
        <v>#N/A</v>
      </c>
      <c r="Q50" t="e">
        <v>#N/A</v>
      </c>
      <c r="R50" t="e">
        <v>#N/A</v>
      </c>
      <c r="S50" t="e">
        <v>#N/A</v>
      </c>
      <c r="T50" t="e">
        <v>#N/A</v>
      </c>
      <c r="U50" t="e">
        <v>#N/A</v>
      </c>
      <c r="V50" t="e">
        <v>#N/A</v>
      </c>
      <c r="W50" t="e">
        <v>#N/A</v>
      </c>
    </row>
    <row r="51" spans="1:23" x14ac:dyDescent="0.25">
      <c r="A51">
        <v>0</v>
      </c>
      <c r="B51" s="1">
        <v>43830</v>
      </c>
      <c r="C51">
        <v>1</v>
      </c>
      <c r="D51" t="s">
        <v>12</v>
      </c>
      <c r="E51">
        <v>102959.73699999999</v>
      </c>
      <c r="F51" t="s">
        <v>15</v>
      </c>
      <c r="G51">
        <v>95033.497000000003</v>
      </c>
      <c r="H51" t="s">
        <v>12</v>
      </c>
      <c r="I51">
        <v>48220.535000000003</v>
      </c>
      <c r="J51" t="s">
        <v>12</v>
      </c>
      <c r="K51">
        <v>45085.288999999997</v>
      </c>
      <c r="L51" t="s">
        <v>11</v>
      </c>
      <c r="M51">
        <v>47877.834000000003</v>
      </c>
      <c r="N51" t="s">
        <v>13</v>
      </c>
      <c r="O51">
        <v>15820.816000000001</v>
      </c>
      <c r="P51" t="s">
        <v>12</v>
      </c>
      <c r="Q51">
        <v>17352.994999999999</v>
      </c>
      <c r="R51" t="s">
        <v>12</v>
      </c>
      <c r="S51">
        <v>19992.944</v>
      </c>
      <c r="T51" t="s">
        <v>12</v>
      </c>
      <c r="U51">
        <v>195356.14</v>
      </c>
      <c r="V51" t="s">
        <v>12</v>
      </c>
      <c r="W51">
        <v>130151.125</v>
      </c>
    </row>
    <row r="52" spans="1:23" x14ac:dyDescent="0.25">
      <c r="A52">
        <v>0</v>
      </c>
      <c r="B52" s="1">
        <v>43830</v>
      </c>
      <c r="C52">
        <v>2</v>
      </c>
      <c r="D52" t="s">
        <v>10</v>
      </c>
      <c r="E52">
        <v>96021.823000000004</v>
      </c>
      <c r="F52" t="s">
        <v>11</v>
      </c>
      <c r="G52">
        <v>89770.514999999999</v>
      </c>
      <c r="H52" t="s">
        <v>14</v>
      </c>
      <c r="I52">
        <v>27728.182000000001</v>
      </c>
      <c r="J52" t="s">
        <v>14</v>
      </c>
      <c r="K52">
        <v>26832.146000000001</v>
      </c>
      <c r="L52" t="s">
        <v>12</v>
      </c>
      <c r="M52">
        <v>26822.873</v>
      </c>
      <c r="N52" t="s">
        <v>11</v>
      </c>
      <c r="O52">
        <v>12733.914000000001</v>
      </c>
      <c r="P52" t="s">
        <v>10</v>
      </c>
      <c r="Q52">
        <v>10942.096</v>
      </c>
      <c r="R52" t="s">
        <v>10</v>
      </c>
      <c r="S52">
        <v>9403.875</v>
      </c>
      <c r="T52" t="s">
        <v>11</v>
      </c>
      <c r="U52">
        <v>148589.36799999999</v>
      </c>
      <c r="V52" t="s">
        <v>11</v>
      </c>
      <c r="W52">
        <v>124474.393</v>
      </c>
    </row>
    <row r="53" spans="1:23" x14ac:dyDescent="0.25">
      <c r="A53">
        <v>0</v>
      </c>
      <c r="B53" s="1">
        <v>43830</v>
      </c>
      <c r="C53">
        <v>3</v>
      </c>
      <c r="D53" t="s">
        <v>15</v>
      </c>
      <c r="E53">
        <v>95917.426999999996</v>
      </c>
      <c r="F53" t="s">
        <v>12</v>
      </c>
      <c r="G53">
        <v>55543.491999999998</v>
      </c>
      <c r="H53" t="s">
        <v>17</v>
      </c>
      <c r="I53">
        <v>27451.338</v>
      </c>
      <c r="J53" t="s">
        <v>10</v>
      </c>
      <c r="K53">
        <v>20999.957999999999</v>
      </c>
      <c r="L53" t="s">
        <v>13</v>
      </c>
      <c r="M53">
        <v>21153.312999999998</v>
      </c>
      <c r="N53" t="s">
        <v>14</v>
      </c>
      <c r="O53">
        <v>10450.712</v>
      </c>
      <c r="P53" t="s">
        <v>14</v>
      </c>
      <c r="Q53">
        <v>9597.33</v>
      </c>
      <c r="R53" t="s">
        <v>14</v>
      </c>
      <c r="S53">
        <v>8612.9320000000007</v>
      </c>
      <c r="T53" t="s">
        <v>10</v>
      </c>
      <c r="U53">
        <v>146501.97200000001</v>
      </c>
      <c r="V53" t="s">
        <v>15</v>
      </c>
      <c r="W53">
        <v>105711.321</v>
      </c>
    </row>
    <row r="54" spans="1:23" x14ac:dyDescent="0.25">
      <c r="A54">
        <v>0</v>
      </c>
      <c r="B54" s="1">
        <v>43830</v>
      </c>
      <c r="C54">
        <v>4</v>
      </c>
      <c r="D54" t="s">
        <v>11</v>
      </c>
      <c r="E54">
        <v>78853.960000000006</v>
      </c>
      <c r="F54" t="s">
        <v>10</v>
      </c>
      <c r="G54">
        <v>54062.241999999998</v>
      </c>
      <c r="H54" t="s">
        <v>10</v>
      </c>
      <c r="I54">
        <v>24209.453000000001</v>
      </c>
      <c r="J54" t="s">
        <v>19</v>
      </c>
      <c r="K54">
        <v>19398.462</v>
      </c>
      <c r="L54" t="s">
        <v>10</v>
      </c>
      <c r="M54">
        <v>15328.6</v>
      </c>
      <c r="N54" t="s">
        <v>16</v>
      </c>
      <c r="O54">
        <v>10443.764999999999</v>
      </c>
      <c r="P54" t="s">
        <v>17</v>
      </c>
      <c r="Q54">
        <v>7065.4769999999999</v>
      </c>
      <c r="R54" t="s">
        <v>17</v>
      </c>
      <c r="S54">
        <v>8269.8610000000008</v>
      </c>
      <c r="T54" t="s">
        <v>14</v>
      </c>
      <c r="U54">
        <v>128938.349</v>
      </c>
      <c r="V54" t="s">
        <v>10</v>
      </c>
      <c r="W54">
        <v>94170.024999999994</v>
      </c>
    </row>
    <row r="55" spans="1:23" x14ac:dyDescent="0.25">
      <c r="A55">
        <v>0</v>
      </c>
      <c r="B55" s="1">
        <v>43830</v>
      </c>
      <c r="C55">
        <v>5</v>
      </c>
      <c r="D55" t="s">
        <v>14</v>
      </c>
      <c r="E55">
        <v>77342.051999999996</v>
      </c>
      <c r="F55" t="s">
        <v>18</v>
      </c>
      <c r="G55">
        <v>52193.057999999997</v>
      </c>
      <c r="H55" t="s">
        <v>11</v>
      </c>
      <c r="I55">
        <v>19331.626</v>
      </c>
      <c r="J55" t="s">
        <v>11</v>
      </c>
      <c r="K55">
        <v>18849.702000000001</v>
      </c>
      <c r="L55" t="s">
        <v>17</v>
      </c>
      <c r="M55">
        <v>15074.057000000001</v>
      </c>
      <c r="N55" t="s">
        <v>17</v>
      </c>
      <c r="O55">
        <v>10313.914000000001</v>
      </c>
      <c r="P55" t="s">
        <v>20</v>
      </c>
      <c r="Q55">
        <v>5880.2640000000001</v>
      </c>
      <c r="R55" t="s">
        <v>20</v>
      </c>
      <c r="S55">
        <v>5880.0969999999998</v>
      </c>
      <c r="T55" t="s">
        <v>15</v>
      </c>
      <c r="U55">
        <v>128528.71</v>
      </c>
      <c r="V55" t="s">
        <v>17</v>
      </c>
      <c r="W55">
        <v>82605.101999999999</v>
      </c>
    </row>
    <row r="56" spans="1:23" x14ac:dyDescent="0.25">
      <c r="A56">
        <v>0</v>
      </c>
      <c r="B56" s="1">
        <v>43830</v>
      </c>
      <c r="C56">
        <v>6</v>
      </c>
      <c r="D56" t="s">
        <v>18</v>
      </c>
      <c r="E56">
        <v>64572.091999999997</v>
      </c>
      <c r="F56" t="s">
        <v>24</v>
      </c>
      <c r="G56">
        <v>51625.639000000003</v>
      </c>
      <c r="H56" t="s">
        <v>15</v>
      </c>
      <c r="I56">
        <v>17276.562999999998</v>
      </c>
      <c r="J56" t="s">
        <v>25</v>
      </c>
      <c r="K56">
        <v>17029.253000000001</v>
      </c>
      <c r="L56" t="s">
        <v>15</v>
      </c>
      <c r="M56">
        <v>15055.707</v>
      </c>
      <c r="N56" t="s">
        <v>10</v>
      </c>
      <c r="O56">
        <v>9703.9500000000007</v>
      </c>
      <c r="P56" t="s">
        <v>25</v>
      </c>
      <c r="Q56">
        <v>4970.2349999999997</v>
      </c>
      <c r="R56" t="s">
        <v>18</v>
      </c>
      <c r="S56">
        <v>4914.0749999999998</v>
      </c>
      <c r="T56" t="s">
        <v>17</v>
      </c>
      <c r="U56">
        <v>98873.069000000003</v>
      </c>
      <c r="V56" t="s">
        <v>14</v>
      </c>
      <c r="W56">
        <v>81489.073999999993</v>
      </c>
    </row>
    <row r="57" spans="1:23" x14ac:dyDescent="0.25">
      <c r="A57">
        <v>0</v>
      </c>
      <c r="B57" s="1">
        <v>43830</v>
      </c>
      <c r="C57">
        <v>7</v>
      </c>
      <c r="D57" t="s">
        <v>19</v>
      </c>
      <c r="E57">
        <v>58358.610999999997</v>
      </c>
      <c r="F57" t="s">
        <v>17</v>
      </c>
      <c r="G57">
        <v>48986.197999999997</v>
      </c>
      <c r="H57" t="s">
        <v>13</v>
      </c>
      <c r="I57">
        <v>13030.892</v>
      </c>
      <c r="J57" t="s">
        <v>17</v>
      </c>
      <c r="K57">
        <v>15035.13</v>
      </c>
      <c r="L57" t="s">
        <v>14</v>
      </c>
      <c r="M57">
        <v>14270.785</v>
      </c>
      <c r="N57" t="s">
        <v>12</v>
      </c>
      <c r="O57">
        <v>9529.3989999999994</v>
      </c>
      <c r="P57" t="s">
        <v>18</v>
      </c>
      <c r="Q57">
        <v>3290.2049999999999</v>
      </c>
      <c r="R57" t="s">
        <v>25</v>
      </c>
      <c r="S57">
        <v>4380.7290000000003</v>
      </c>
      <c r="T57" t="s">
        <v>18</v>
      </c>
      <c r="U57">
        <v>84068.990999999995</v>
      </c>
      <c r="V57" t="s">
        <v>18</v>
      </c>
      <c r="W57">
        <v>76453.555999999997</v>
      </c>
    </row>
    <row r="58" spans="1:23" x14ac:dyDescent="0.25">
      <c r="A58">
        <v>0</v>
      </c>
      <c r="B58" s="1">
        <v>43830</v>
      </c>
      <c r="C58">
        <v>8</v>
      </c>
      <c r="D58" t="s">
        <v>24</v>
      </c>
      <c r="E58">
        <v>57075.646000000001</v>
      </c>
      <c r="F58" t="s">
        <v>26</v>
      </c>
      <c r="G58">
        <v>42861.084999999999</v>
      </c>
      <c r="H58" t="s">
        <v>19</v>
      </c>
      <c r="I58">
        <v>11023.312</v>
      </c>
      <c r="J58" t="s">
        <v>18</v>
      </c>
      <c r="K58">
        <v>14681.366</v>
      </c>
      <c r="L58" t="s">
        <v>19</v>
      </c>
      <c r="M58">
        <v>8986.3979999999992</v>
      </c>
      <c r="N58" t="s">
        <v>19</v>
      </c>
      <c r="O58">
        <v>6214.1149999999998</v>
      </c>
      <c r="P58" t="s">
        <v>11</v>
      </c>
      <c r="Q58">
        <v>2525.9479999999999</v>
      </c>
      <c r="R58" t="s">
        <v>23</v>
      </c>
      <c r="S58">
        <v>3438.2910000000002</v>
      </c>
      <c r="T58" t="s">
        <v>19</v>
      </c>
      <c r="U58">
        <v>80674.303</v>
      </c>
      <c r="V58" t="s">
        <v>19</v>
      </c>
      <c r="W58">
        <v>68534.903000000006</v>
      </c>
    </row>
    <row r="59" spans="1:23" x14ac:dyDescent="0.25">
      <c r="A59">
        <v>0</v>
      </c>
      <c r="B59" s="1">
        <v>43830</v>
      </c>
      <c r="C59">
        <v>9</v>
      </c>
      <c r="D59" t="s">
        <v>17</v>
      </c>
      <c r="E59">
        <v>49282.197</v>
      </c>
      <c r="F59" t="s">
        <v>19</v>
      </c>
      <c r="G59">
        <v>39866.116000000002</v>
      </c>
      <c r="H59" t="s">
        <v>18</v>
      </c>
      <c r="I59">
        <v>9079.875</v>
      </c>
      <c r="J59" t="s">
        <v>23</v>
      </c>
      <c r="K59">
        <v>13514.735000000001</v>
      </c>
      <c r="L59" t="s">
        <v>18</v>
      </c>
      <c r="M59">
        <v>7126.8190000000004</v>
      </c>
      <c r="N59" t="s">
        <v>18</v>
      </c>
      <c r="O59">
        <v>4665.0559999999996</v>
      </c>
      <c r="P59" t="s">
        <v>19</v>
      </c>
      <c r="Q59">
        <v>2305.982</v>
      </c>
      <c r="R59" t="s">
        <v>11</v>
      </c>
      <c r="S59">
        <v>3120.2629999999999</v>
      </c>
      <c r="T59" t="s">
        <v>24</v>
      </c>
      <c r="U59">
        <v>69705.285999999993</v>
      </c>
      <c r="V59" t="s">
        <v>24</v>
      </c>
      <c r="W59">
        <v>67426.974000000002</v>
      </c>
    </row>
    <row r="60" spans="1:23" x14ac:dyDescent="0.25">
      <c r="A60">
        <v>0</v>
      </c>
      <c r="B60" s="1">
        <v>43830</v>
      </c>
      <c r="C60">
        <v>10</v>
      </c>
      <c r="D60" t="s">
        <v>16</v>
      </c>
      <c r="E60">
        <v>39326.531000000003</v>
      </c>
      <c r="F60" t="s">
        <v>16</v>
      </c>
      <c r="G60">
        <v>36035.866999999998</v>
      </c>
      <c r="H60" t="s">
        <v>16</v>
      </c>
      <c r="I60">
        <v>8520.1299999999992</v>
      </c>
      <c r="J60" t="s">
        <v>24</v>
      </c>
      <c r="K60">
        <v>10796.179</v>
      </c>
      <c r="L60" t="s">
        <v>23</v>
      </c>
      <c r="M60">
        <v>5419.1080000000002</v>
      </c>
      <c r="N60" t="s">
        <v>24</v>
      </c>
      <c r="O60">
        <v>4060.5279999999998</v>
      </c>
      <c r="P60" t="s">
        <v>23</v>
      </c>
      <c r="Q60">
        <v>2245.4989999999998</v>
      </c>
      <c r="R60" t="s">
        <v>19</v>
      </c>
      <c r="S60">
        <v>3056.21</v>
      </c>
      <c r="T60" t="s">
        <v>23</v>
      </c>
      <c r="U60">
        <v>51621.557999999997</v>
      </c>
      <c r="V60" t="s">
        <v>16</v>
      </c>
      <c r="W60">
        <v>52872.946000000004</v>
      </c>
    </row>
    <row r="61" spans="1:23" x14ac:dyDescent="0.25">
      <c r="A61">
        <v>0</v>
      </c>
      <c r="B61" s="1">
        <v>0</v>
      </c>
      <c r="C61">
        <v>0</v>
      </c>
      <c r="D61" t="e">
        <v>#N/A</v>
      </c>
      <c r="E61" t="e">
        <v>#N/A</v>
      </c>
      <c r="F61" t="e">
        <v>#N/A</v>
      </c>
      <c r="G61" t="e">
        <v>#N/A</v>
      </c>
      <c r="H61" t="e">
        <v>#N/A</v>
      </c>
      <c r="I61" t="e">
        <v>#N/A</v>
      </c>
      <c r="J61" t="e">
        <v>#N/A</v>
      </c>
      <c r="K61" t="e">
        <v>#N/A</v>
      </c>
      <c r="L61" t="e">
        <v>#N/A</v>
      </c>
      <c r="M61" t="e">
        <v>#N/A</v>
      </c>
      <c r="N61" t="e">
        <v>#N/A</v>
      </c>
      <c r="O61" t="e">
        <v>#N/A</v>
      </c>
      <c r="P61" t="e">
        <v>#N/A</v>
      </c>
      <c r="Q61" t="e">
        <v>#N/A</v>
      </c>
      <c r="R61" t="e">
        <v>#N/A</v>
      </c>
      <c r="S61" t="e">
        <v>#N/A</v>
      </c>
      <c r="T61" t="e">
        <v>#N/A</v>
      </c>
      <c r="U61" t="e">
        <v>#N/A</v>
      </c>
      <c r="V61" t="e">
        <v>#N/A</v>
      </c>
      <c r="W61" t="e">
        <v>#N/A</v>
      </c>
    </row>
    <row r="62" spans="1:23" x14ac:dyDescent="0.25">
      <c r="A62">
        <v>0</v>
      </c>
      <c r="B62" s="1">
        <v>0</v>
      </c>
      <c r="C62">
        <v>0</v>
      </c>
      <c r="D62" t="e">
        <v>#N/A</v>
      </c>
      <c r="E62" t="e">
        <v>#N/A</v>
      </c>
      <c r="F62" t="e">
        <v>#N/A</v>
      </c>
      <c r="G62" t="e">
        <v>#N/A</v>
      </c>
      <c r="H62" t="e">
        <v>#N/A</v>
      </c>
      <c r="I62" t="e">
        <v>#N/A</v>
      </c>
      <c r="J62" t="e">
        <v>#N/A</v>
      </c>
      <c r="K62" t="e">
        <v>#N/A</v>
      </c>
      <c r="L62" t="e">
        <v>#N/A</v>
      </c>
      <c r="M62" t="e">
        <v>#N/A</v>
      </c>
      <c r="N62" t="e">
        <v>#N/A</v>
      </c>
      <c r="O62" t="e">
        <v>#N/A</v>
      </c>
      <c r="P62" t="e">
        <v>#N/A</v>
      </c>
      <c r="Q62" t="e">
        <v>#N/A</v>
      </c>
      <c r="R62" t="e">
        <v>#N/A</v>
      </c>
      <c r="S62" t="e">
        <v>#N/A</v>
      </c>
      <c r="T62" t="e">
        <v>#N/A</v>
      </c>
      <c r="U62" t="e">
        <v>#N/A</v>
      </c>
      <c r="V62" t="e">
        <v>#N/A</v>
      </c>
      <c r="W62" t="e">
        <v>#N/A</v>
      </c>
    </row>
    <row r="63" spans="1:23" x14ac:dyDescent="0.25">
      <c r="A63">
        <v>0</v>
      </c>
      <c r="B63" s="1">
        <v>44196</v>
      </c>
      <c r="C63">
        <v>1</v>
      </c>
      <c r="D63" t="s">
        <v>15</v>
      </c>
      <c r="E63">
        <v>100830.54</v>
      </c>
      <c r="F63" t="s">
        <v>15</v>
      </c>
      <c r="G63">
        <v>101120.62300000001</v>
      </c>
      <c r="H63" t="s">
        <v>12</v>
      </c>
      <c r="I63">
        <v>40762.131000000001</v>
      </c>
      <c r="J63" t="s">
        <v>12</v>
      </c>
      <c r="K63">
        <v>36893.78</v>
      </c>
      <c r="L63" t="s">
        <v>12</v>
      </c>
      <c r="M63">
        <v>25622.053</v>
      </c>
      <c r="N63" t="s">
        <v>14</v>
      </c>
      <c r="O63">
        <v>13730.71</v>
      </c>
      <c r="P63" t="s">
        <v>12</v>
      </c>
      <c r="Q63">
        <v>17834.069</v>
      </c>
      <c r="R63" t="s">
        <v>12</v>
      </c>
      <c r="S63">
        <v>18718.109</v>
      </c>
      <c r="T63" t="s">
        <v>12</v>
      </c>
      <c r="U63">
        <v>171428.038</v>
      </c>
      <c r="V63" t="s">
        <v>12</v>
      </c>
      <c r="W63">
        <v>113435.626</v>
      </c>
    </row>
    <row r="64" spans="1:23" x14ac:dyDescent="0.25">
      <c r="A64">
        <v>0</v>
      </c>
      <c r="B64" s="1">
        <v>44196</v>
      </c>
      <c r="C64">
        <v>2</v>
      </c>
      <c r="D64" t="s">
        <v>12</v>
      </c>
      <c r="E64">
        <v>87209.785000000003</v>
      </c>
      <c r="F64" t="s">
        <v>11</v>
      </c>
      <c r="G64">
        <v>78447.688999999998</v>
      </c>
      <c r="H64" t="s">
        <v>14</v>
      </c>
      <c r="I64">
        <v>27510.811000000002</v>
      </c>
      <c r="J64" t="s">
        <v>14</v>
      </c>
      <c r="K64">
        <v>25918.463</v>
      </c>
      <c r="L64" t="s">
        <v>11</v>
      </c>
      <c r="M64">
        <v>20404.36</v>
      </c>
      <c r="N64" t="s">
        <v>11</v>
      </c>
      <c r="O64">
        <v>10785.42</v>
      </c>
      <c r="P64" t="s">
        <v>10</v>
      </c>
      <c r="Q64">
        <v>12015.198</v>
      </c>
      <c r="R64" t="s">
        <v>14</v>
      </c>
      <c r="S64">
        <v>10808.938</v>
      </c>
      <c r="T64" t="s">
        <v>15</v>
      </c>
      <c r="U64">
        <v>130217.266</v>
      </c>
      <c r="V64" t="s">
        <v>15</v>
      </c>
      <c r="W64">
        <v>111095.379</v>
      </c>
    </row>
    <row r="65" spans="1:23" x14ac:dyDescent="0.25">
      <c r="A65">
        <v>0</v>
      </c>
      <c r="B65" s="1">
        <v>44196</v>
      </c>
      <c r="C65">
        <v>3</v>
      </c>
      <c r="D65" t="s">
        <v>10</v>
      </c>
      <c r="E65">
        <v>80976.744999999995</v>
      </c>
      <c r="F65" t="s">
        <v>24</v>
      </c>
      <c r="G65">
        <v>52067.095999999998</v>
      </c>
      <c r="H65" t="s">
        <v>17</v>
      </c>
      <c r="I65">
        <v>25702.192999999999</v>
      </c>
      <c r="J65" t="s">
        <v>25</v>
      </c>
      <c r="K65">
        <v>16988.656999999999</v>
      </c>
      <c r="L65" t="s">
        <v>13</v>
      </c>
      <c r="M65">
        <v>17376.032999999999</v>
      </c>
      <c r="N65" t="s">
        <v>13</v>
      </c>
      <c r="O65">
        <v>10029.361999999999</v>
      </c>
      <c r="P65" t="s">
        <v>14</v>
      </c>
      <c r="Q65">
        <v>11559.22</v>
      </c>
      <c r="R65" t="s">
        <v>10</v>
      </c>
      <c r="S65">
        <v>10270.522999999999</v>
      </c>
      <c r="T65" t="s">
        <v>10</v>
      </c>
      <c r="U65">
        <v>125852.448</v>
      </c>
      <c r="V65" t="s">
        <v>11</v>
      </c>
      <c r="W65">
        <v>108790.33100000001</v>
      </c>
    </row>
    <row r="66" spans="1:23" x14ac:dyDescent="0.25">
      <c r="A66">
        <v>0</v>
      </c>
      <c r="B66" s="1">
        <v>44196</v>
      </c>
      <c r="C66">
        <v>4</v>
      </c>
      <c r="D66" t="s">
        <v>11</v>
      </c>
      <c r="E66">
        <v>70409.959000000003</v>
      </c>
      <c r="F66" t="s">
        <v>17</v>
      </c>
      <c r="G66">
        <v>51218.095999999998</v>
      </c>
      <c r="H66" t="s">
        <v>10</v>
      </c>
      <c r="I66">
        <v>21334.435000000001</v>
      </c>
      <c r="J66" t="s">
        <v>10</v>
      </c>
      <c r="K66">
        <v>16141.249</v>
      </c>
      <c r="L66" t="s">
        <v>15</v>
      </c>
      <c r="M66">
        <v>13296.982</v>
      </c>
      <c r="N66" t="s">
        <v>17</v>
      </c>
      <c r="O66">
        <v>9102.6470000000008</v>
      </c>
      <c r="P66" t="s">
        <v>20</v>
      </c>
      <c r="Q66">
        <v>6290.0209999999997</v>
      </c>
      <c r="R66" t="s">
        <v>17</v>
      </c>
      <c r="S66">
        <v>7975.8059999999996</v>
      </c>
      <c r="T66" t="s">
        <v>11</v>
      </c>
      <c r="U66">
        <v>111447.659</v>
      </c>
      <c r="V66" t="s">
        <v>17</v>
      </c>
      <c r="W66">
        <v>82701.402000000002</v>
      </c>
    </row>
    <row r="67" spans="1:23" x14ac:dyDescent="0.25">
      <c r="A67">
        <v>0</v>
      </c>
      <c r="B67" s="1">
        <v>44196</v>
      </c>
      <c r="C67">
        <v>5</v>
      </c>
      <c r="D67" t="s">
        <v>14</v>
      </c>
      <c r="E67">
        <v>62845.824999999997</v>
      </c>
      <c r="F67" t="s">
        <v>18</v>
      </c>
      <c r="G67">
        <v>49299.241999999998</v>
      </c>
      <c r="H67" t="s">
        <v>11</v>
      </c>
      <c r="I67">
        <v>17502.951000000001</v>
      </c>
      <c r="J67" t="s">
        <v>19</v>
      </c>
      <c r="K67">
        <v>16024.941999999999</v>
      </c>
      <c r="L67" t="s">
        <v>17</v>
      </c>
      <c r="M67">
        <v>12066</v>
      </c>
      <c r="N67" t="s">
        <v>12</v>
      </c>
      <c r="O67">
        <v>8765.5769999999993</v>
      </c>
      <c r="P67" t="s">
        <v>17</v>
      </c>
      <c r="Q67">
        <v>6255.1030000000001</v>
      </c>
      <c r="R67" t="s">
        <v>20</v>
      </c>
      <c r="S67">
        <v>6292.6130000000003</v>
      </c>
      <c r="T67" t="s">
        <v>14</v>
      </c>
      <c r="U67">
        <v>108349.095</v>
      </c>
      <c r="V67" t="s">
        <v>10</v>
      </c>
      <c r="W67">
        <v>80633.953999999998</v>
      </c>
    </row>
    <row r="68" spans="1:23" x14ac:dyDescent="0.25">
      <c r="A68">
        <v>0</v>
      </c>
      <c r="B68" s="1">
        <v>44196</v>
      </c>
      <c r="C68">
        <v>6</v>
      </c>
      <c r="D68" t="s">
        <v>18</v>
      </c>
      <c r="E68">
        <v>55263.633000000002</v>
      </c>
      <c r="F68" t="s">
        <v>12</v>
      </c>
      <c r="G68">
        <v>49058.16</v>
      </c>
      <c r="H68" t="s">
        <v>15</v>
      </c>
      <c r="I68">
        <v>16161.529</v>
      </c>
      <c r="J68" t="s">
        <v>11</v>
      </c>
      <c r="K68">
        <v>15981.124</v>
      </c>
      <c r="L68" t="s">
        <v>10</v>
      </c>
      <c r="M68">
        <v>11526.071</v>
      </c>
      <c r="N68" t="s">
        <v>10</v>
      </c>
      <c r="O68">
        <v>8553.5750000000007</v>
      </c>
      <c r="P68" t="s">
        <v>25</v>
      </c>
      <c r="Q68">
        <v>6086.634</v>
      </c>
      <c r="R68" t="s">
        <v>25</v>
      </c>
      <c r="S68">
        <v>5333.96</v>
      </c>
      <c r="T68" t="s">
        <v>17</v>
      </c>
      <c r="U68">
        <v>95579.266000000003</v>
      </c>
      <c r="V68" t="s">
        <v>14</v>
      </c>
      <c r="W68">
        <v>79375.539999999994</v>
      </c>
    </row>
    <row r="69" spans="1:23" x14ac:dyDescent="0.25">
      <c r="A69">
        <v>0</v>
      </c>
      <c r="B69" s="1">
        <v>44196</v>
      </c>
      <c r="C69">
        <v>7</v>
      </c>
      <c r="D69" t="s">
        <v>24</v>
      </c>
      <c r="E69">
        <v>54231.705000000002</v>
      </c>
      <c r="F69" t="s">
        <v>10</v>
      </c>
      <c r="G69">
        <v>45668.607000000004</v>
      </c>
      <c r="H69" t="s">
        <v>13</v>
      </c>
      <c r="I69">
        <v>14039.754999999999</v>
      </c>
      <c r="J69" t="s">
        <v>17</v>
      </c>
      <c r="K69">
        <v>14404.852000000001</v>
      </c>
      <c r="L69" t="s">
        <v>19</v>
      </c>
      <c r="M69">
        <v>7881.4830000000002</v>
      </c>
      <c r="N69" t="s">
        <v>16</v>
      </c>
      <c r="O69">
        <v>8062.549</v>
      </c>
      <c r="P69" t="s">
        <v>18</v>
      </c>
      <c r="Q69">
        <v>3158.5129999999999</v>
      </c>
      <c r="R69" t="s">
        <v>18</v>
      </c>
      <c r="S69">
        <v>4832.0540000000001</v>
      </c>
      <c r="T69" t="s">
        <v>19</v>
      </c>
      <c r="U69">
        <v>71979.895999999993</v>
      </c>
      <c r="V69" t="s">
        <v>24</v>
      </c>
      <c r="W69">
        <v>66498.801999999996</v>
      </c>
    </row>
    <row r="70" spans="1:23" x14ac:dyDescent="0.25">
      <c r="A70">
        <v>0</v>
      </c>
      <c r="B70" s="1">
        <v>44196</v>
      </c>
      <c r="C70">
        <v>8</v>
      </c>
      <c r="D70" t="s">
        <v>19</v>
      </c>
      <c r="E70">
        <v>52570.317000000003</v>
      </c>
      <c r="F70" t="s">
        <v>26</v>
      </c>
      <c r="G70">
        <v>39912.81</v>
      </c>
      <c r="H70" t="s">
        <v>19</v>
      </c>
      <c r="I70">
        <v>9017.0589999999993</v>
      </c>
      <c r="J70" t="s">
        <v>24</v>
      </c>
      <c r="K70">
        <v>9785.3220000000001</v>
      </c>
      <c r="L70" t="s">
        <v>14</v>
      </c>
      <c r="M70">
        <v>6433.2389999999996</v>
      </c>
      <c r="N70" t="s">
        <v>19</v>
      </c>
      <c r="O70">
        <v>4046.9659999999999</v>
      </c>
      <c r="P70" t="s">
        <v>11</v>
      </c>
      <c r="Q70">
        <v>3130.3890000000001</v>
      </c>
      <c r="R70" t="s">
        <v>23</v>
      </c>
      <c r="S70">
        <v>3784.002</v>
      </c>
      <c r="T70" t="s">
        <v>18</v>
      </c>
      <c r="U70">
        <v>71531.111999999994</v>
      </c>
      <c r="V70" t="s">
        <v>18</v>
      </c>
      <c r="W70">
        <v>66180.009999999995</v>
      </c>
    </row>
    <row r="71" spans="1:23" x14ac:dyDescent="0.25">
      <c r="A71">
        <v>0</v>
      </c>
      <c r="B71" s="1">
        <v>44196</v>
      </c>
      <c r="C71">
        <v>9</v>
      </c>
      <c r="D71" t="s">
        <v>17</v>
      </c>
      <c r="E71">
        <v>51555.97</v>
      </c>
      <c r="F71" t="s">
        <v>19</v>
      </c>
      <c r="G71">
        <v>35970.218000000001</v>
      </c>
      <c r="H71" t="s">
        <v>18</v>
      </c>
      <c r="I71">
        <v>7546.0730000000003</v>
      </c>
      <c r="J71" t="s">
        <v>18</v>
      </c>
      <c r="K71">
        <v>9510.1489999999994</v>
      </c>
      <c r="L71" t="s">
        <v>23</v>
      </c>
      <c r="M71">
        <v>6341.8090000000002</v>
      </c>
      <c r="N71" t="s">
        <v>25</v>
      </c>
      <c r="O71">
        <v>3933.2640000000001</v>
      </c>
      <c r="P71" t="s">
        <v>23</v>
      </c>
      <c r="Q71">
        <v>2665.3960000000002</v>
      </c>
      <c r="R71" t="s">
        <v>11</v>
      </c>
      <c r="S71">
        <v>3576.098</v>
      </c>
      <c r="T71" t="s">
        <v>24</v>
      </c>
      <c r="U71">
        <v>65781.534</v>
      </c>
      <c r="V71" t="s">
        <v>19</v>
      </c>
      <c r="W71">
        <v>59372.747000000003</v>
      </c>
    </row>
    <row r="72" spans="1:23" x14ac:dyDescent="0.25">
      <c r="A72">
        <v>0</v>
      </c>
      <c r="B72" s="1">
        <v>44196</v>
      </c>
      <c r="C72">
        <v>10</v>
      </c>
      <c r="D72" t="s">
        <v>16</v>
      </c>
      <c r="E72">
        <v>35923.798999999999</v>
      </c>
      <c r="F72" t="s">
        <v>16</v>
      </c>
      <c r="G72">
        <v>32407.164000000001</v>
      </c>
      <c r="H72" t="s">
        <v>16</v>
      </c>
      <c r="I72">
        <v>7496.6689999999999</v>
      </c>
      <c r="J72" t="s">
        <v>13</v>
      </c>
      <c r="K72">
        <v>9098.8619999999992</v>
      </c>
      <c r="L72" t="s">
        <v>18</v>
      </c>
      <c r="M72">
        <v>5562.893</v>
      </c>
      <c r="N72" t="s">
        <v>24</v>
      </c>
      <c r="O72">
        <v>3720.5819999999999</v>
      </c>
      <c r="P72" t="s">
        <v>19</v>
      </c>
      <c r="Q72">
        <v>2511.0369999999998</v>
      </c>
      <c r="R72" t="s">
        <v>19</v>
      </c>
      <c r="S72">
        <v>3330.6210000000001</v>
      </c>
      <c r="T72" t="s">
        <v>16</v>
      </c>
      <c r="U72">
        <v>46511.550999999999</v>
      </c>
      <c r="V72" t="s">
        <v>26</v>
      </c>
      <c r="W72">
        <v>46444.332999999999</v>
      </c>
    </row>
    <row r="73" spans="1:23" x14ac:dyDescent="0.25">
      <c r="A73">
        <v>0</v>
      </c>
      <c r="B73" s="1">
        <v>0</v>
      </c>
      <c r="C73">
        <v>0</v>
      </c>
      <c r="D73" t="e">
        <v>#N/A</v>
      </c>
      <c r="E73" t="e">
        <v>#N/A</v>
      </c>
      <c r="F73" t="e">
        <v>#N/A</v>
      </c>
      <c r="G73" t="e">
        <v>#N/A</v>
      </c>
      <c r="H73" t="e">
        <v>#N/A</v>
      </c>
      <c r="I73" t="e">
        <v>#N/A</v>
      </c>
      <c r="J73" t="e">
        <v>#N/A</v>
      </c>
      <c r="K73" t="e">
        <v>#N/A</v>
      </c>
      <c r="L73" t="e">
        <v>#N/A</v>
      </c>
      <c r="M73" t="e">
        <v>#N/A</v>
      </c>
      <c r="N73" t="e">
        <v>#N/A</v>
      </c>
      <c r="O73" t="e">
        <v>#N/A</v>
      </c>
      <c r="P73" t="e">
        <v>#N/A</v>
      </c>
      <c r="Q73" t="e">
        <v>#N/A</v>
      </c>
      <c r="R73" t="e">
        <v>#N/A</v>
      </c>
      <c r="S73" t="e">
        <v>#N/A</v>
      </c>
      <c r="T73" t="e">
        <v>#N/A</v>
      </c>
      <c r="U73" t="e">
        <v>#N/A</v>
      </c>
      <c r="V73" t="e">
        <v>#N/A</v>
      </c>
      <c r="W73" t="e">
        <v>#N/A</v>
      </c>
    </row>
    <row r="74" spans="1:23" x14ac:dyDescent="0.25">
      <c r="A74">
        <v>0</v>
      </c>
      <c r="B74" s="1">
        <v>0</v>
      </c>
      <c r="C74">
        <v>0</v>
      </c>
      <c r="D74" t="e">
        <v>#N/A</v>
      </c>
      <c r="E74" t="e">
        <v>#N/A</v>
      </c>
      <c r="F74" t="e">
        <v>#N/A</v>
      </c>
      <c r="G74" t="e">
        <v>#N/A</v>
      </c>
      <c r="H74" t="e">
        <v>#N/A</v>
      </c>
      <c r="I74" t="e">
        <v>#N/A</v>
      </c>
      <c r="J74" t="e">
        <v>#N/A</v>
      </c>
      <c r="K74" t="e">
        <v>#N/A</v>
      </c>
      <c r="L74" t="e">
        <v>#N/A</v>
      </c>
      <c r="M74" t="e">
        <v>#N/A</v>
      </c>
      <c r="N74" t="e">
        <v>#N/A</v>
      </c>
      <c r="O74" t="e">
        <v>#N/A</v>
      </c>
      <c r="P74" t="e">
        <v>#N/A</v>
      </c>
      <c r="Q74" t="e">
        <v>#N/A</v>
      </c>
      <c r="R74" t="e">
        <v>#N/A</v>
      </c>
      <c r="S74" t="e">
        <v>#N/A</v>
      </c>
      <c r="T74" t="e">
        <v>#N/A</v>
      </c>
      <c r="U74" t="e">
        <v>#N/A</v>
      </c>
      <c r="V74" t="e">
        <v>#N/A</v>
      </c>
      <c r="W74" t="e">
        <v>#N/A</v>
      </c>
    </row>
    <row r="75" spans="1:23" x14ac:dyDescent="0.25">
      <c r="A75">
        <v>0</v>
      </c>
      <c r="B75" s="1">
        <v>44561</v>
      </c>
      <c r="C75">
        <v>1</v>
      </c>
      <c r="D75" t="s">
        <v>15</v>
      </c>
      <c r="E75">
        <v>110992.201</v>
      </c>
      <c r="F75" t="s">
        <v>15</v>
      </c>
      <c r="G75">
        <v>122247.867</v>
      </c>
      <c r="H75" t="s">
        <v>12</v>
      </c>
      <c r="I75">
        <v>62525.747000000003</v>
      </c>
      <c r="J75" t="s">
        <v>12</v>
      </c>
      <c r="K75">
        <v>43567.239000000001</v>
      </c>
      <c r="L75" t="s">
        <v>13</v>
      </c>
      <c r="M75">
        <v>30628.274000000001</v>
      </c>
      <c r="N75" t="s">
        <v>11</v>
      </c>
      <c r="O75">
        <v>18690.284</v>
      </c>
      <c r="P75" t="s">
        <v>12</v>
      </c>
      <c r="Q75">
        <v>22419.969000000001</v>
      </c>
      <c r="R75" t="s">
        <v>12</v>
      </c>
      <c r="S75">
        <v>24014.637999999999</v>
      </c>
      <c r="T75" t="s">
        <v>12</v>
      </c>
      <c r="U75">
        <v>216764.84599999999</v>
      </c>
      <c r="V75" t="s">
        <v>15</v>
      </c>
      <c r="W75">
        <v>134035.851</v>
      </c>
    </row>
    <row r="76" spans="1:23" x14ac:dyDescent="0.25">
      <c r="A76">
        <v>0</v>
      </c>
      <c r="B76" s="1">
        <v>44561</v>
      </c>
      <c r="C76">
        <v>2</v>
      </c>
      <c r="D76" t="s">
        <v>12</v>
      </c>
      <c r="E76">
        <v>102959.6</v>
      </c>
      <c r="F76" t="s">
        <v>11</v>
      </c>
      <c r="G76">
        <v>90195.065000000002</v>
      </c>
      <c r="H76" t="s">
        <v>14</v>
      </c>
      <c r="I76">
        <v>29774.991999999998</v>
      </c>
      <c r="J76" t="s">
        <v>14</v>
      </c>
      <c r="K76">
        <v>30609.93</v>
      </c>
      <c r="L76" t="s">
        <v>12</v>
      </c>
      <c r="M76">
        <v>28859.530999999999</v>
      </c>
      <c r="N76" t="s">
        <v>14</v>
      </c>
      <c r="O76">
        <v>13298.105</v>
      </c>
      <c r="P76" t="s">
        <v>10</v>
      </c>
      <c r="Q76">
        <v>14013.648999999999</v>
      </c>
      <c r="R76" t="s">
        <v>14</v>
      </c>
      <c r="S76">
        <v>12880.064</v>
      </c>
      <c r="T76" t="s">
        <v>15</v>
      </c>
      <c r="U76">
        <v>149497.872</v>
      </c>
      <c r="V76" t="s">
        <v>11</v>
      </c>
      <c r="W76">
        <v>130024.22</v>
      </c>
    </row>
    <row r="77" spans="1:23" x14ac:dyDescent="0.25">
      <c r="A77">
        <v>0</v>
      </c>
      <c r="B77" s="1">
        <v>44561</v>
      </c>
      <c r="C77">
        <v>3</v>
      </c>
      <c r="D77" t="s">
        <v>10</v>
      </c>
      <c r="E77">
        <v>92431.429000000004</v>
      </c>
      <c r="F77" t="s">
        <v>24</v>
      </c>
      <c r="G77">
        <v>61311.913</v>
      </c>
      <c r="H77" t="s">
        <v>17</v>
      </c>
      <c r="I77">
        <v>27811.953000000001</v>
      </c>
      <c r="J77" t="s">
        <v>10</v>
      </c>
      <c r="K77">
        <v>20601.289000000001</v>
      </c>
      <c r="L77" t="s">
        <v>11</v>
      </c>
      <c r="M77">
        <v>20127.5</v>
      </c>
      <c r="N77" t="s">
        <v>10</v>
      </c>
      <c r="O77">
        <v>12671.423000000001</v>
      </c>
      <c r="P77" t="s">
        <v>14</v>
      </c>
      <c r="Q77">
        <v>13408.757</v>
      </c>
      <c r="R77" t="s">
        <v>10</v>
      </c>
      <c r="S77">
        <v>11993.32</v>
      </c>
      <c r="T77" t="s">
        <v>10</v>
      </c>
      <c r="U77">
        <v>144930.84099999999</v>
      </c>
      <c r="V77" t="s">
        <v>12</v>
      </c>
      <c r="W77">
        <v>129097.97500000001</v>
      </c>
    </row>
    <row r="78" spans="1:23" x14ac:dyDescent="0.25">
      <c r="A78">
        <v>0</v>
      </c>
      <c r="B78" s="1">
        <v>44561</v>
      </c>
      <c r="C78">
        <v>4</v>
      </c>
      <c r="D78" t="s">
        <v>11</v>
      </c>
      <c r="E78">
        <v>78161.793000000005</v>
      </c>
      <c r="F78" t="s">
        <v>18</v>
      </c>
      <c r="G78">
        <v>60137.203999999998</v>
      </c>
      <c r="H78" t="s">
        <v>10</v>
      </c>
      <c r="I78">
        <v>24073.664000000001</v>
      </c>
      <c r="J78" t="s">
        <v>25</v>
      </c>
      <c r="K78">
        <v>20292.468000000001</v>
      </c>
      <c r="L78" t="s">
        <v>14</v>
      </c>
      <c r="M78">
        <v>18630.349999999999</v>
      </c>
      <c r="N78" t="s">
        <v>13</v>
      </c>
      <c r="O78">
        <v>11767.802</v>
      </c>
      <c r="P78" t="s">
        <v>25</v>
      </c>
      <c r="Q78">
        <v>7786.0510000000004</v>
      </c>
      <c r="R78" t="s">
        <v>20</v>
      </c>
      <c r="S78">
        <v>7671.65</v>
      </c>
      <c r="T78" t="s">
        <v>14</v>
      </c>
      <c r="U78">
        <v>131808.76</v>
      </c>
      <c r="V78" t="s">
        <v>10</v>
      </c>
      <c r="W78">
        <v>97956.520999999993</v>
      </c>
    </row>
    <row r="79" spans="1:23" x14ac:dyDescent="0.25">
      <c r="A79">
        <v>0</v>
      </c>
      <c r="B79" s="1">
        <v>44561</v>
      </c>
      <c r="C79">
        <v>5</v>
      </c>
      <c r="D79" t="s">
        <v>18</v>
      </c>
      <c r="E79">
        <v>70836.342999999993</v>
      </c>
      <c r="F79" t="s">
        <v>17</v>
      </c>
      <c r="G79">
        <v>58067.69</v>
      </c>
      <c r="H79" t="s">
        <v>15</v>
      </c>
      <c r="I79">
        <v>20209.178</v>
      </c>
      <c r="J79" t="s">
        <v>11</v>
      </c>
      <c r="K79">
        <v>17135.962</v>
      </c>
      <c r="L79" t="s">
        <v>15</v>
      </c>
      <c r="M79">
        <v>18131.88</v>
      </c>
      <c r="N79" t="s">
        <v>16</v>
      </c>
      <c r="O79">
        <v>9972.7540000000008</v>
      </c>
      <c r="P79" t="s">
        <v>20</v>
      </c>
      <c r="Q79">
        <v>7667.4539999999997</v>
      </c>
      <c r="R79" t="s">
        <v>17</v>
      </c>
      <c r="S79">
        <v>7429.1660000000002</v>
      </c>
      <c r="T79" t="s">
        <v>11</v>
      </c>
      <c r="U79">
        <v>120755.04300000001</v>
      </c>
      <c r="V79" t="s">
        <v>17</v>
      </c>
      <c r="W79">
        <v>90305.061000000002</v>
      </c>
    </row>
    <row r="80" spans="1:23" x14ac:dyDescent="0.25">
      <c r="A80">
        <v>0</v>
      </c>
      <c r="B80" s="1">
        <v>44561</v>
      </c>
      <c r="C80">
        <v>6</v>
      </c>
      <c r="D80" t="s">
        <v>14</v>
      </c>
      <c r="E80">
        <v>69994.660999999993</v>
      </c>
      <c r="F80" t="s">
        <v>10</v>
      </c>
      <c r="G80">
        <v>52690.487999999998</v>
      </c>
      <c r="H80" t="s">
        <v>11</v>
      </c>
      <c r="I80">
        <v>19343.863000000001</v>
      </c>
      <c r="J80" t="s">
        <v>19</v>
      </c>
      <c r="K80">
        <v>16585.402999999998</v>
      </c>
      <c r="L80" t="s">
        <v>17</v>
      </c>
      <c r="M80">
        <v>14422.263000000001</v>
      </c>
      <c r="N80" t="s">
        <v>12</v>
      </c>
      <c r="O80">
        <v>9029.3850000000002</v>
      </c>
      <c r="P80" t="s">
        <v>17</v>
      </c>
      <c r="Q80">
        <v>5752.375</v>
      </c>
      <c r="R80" t="s">
        <v>25</v>
      </c>
      <c r="S80">
        <v>6895.7449999999999</v>
      </c>
      <c r="T80" t="s">
        <v>17</v>
      </c>
      <c r="U80">
        <v>106241.092</v>
      </c>
      <c r="V80" t="s">
        <v>14</v>
      </c>
      <c r="W80">
        <v>86074.044999999998</v>
      </c>
    </row>
    <row r="81" spans="1:23" x14ac:dyDescent="0.25">
      <c r="A81">
        <v>0</v>
      </c>
      <c r="B81" s="1">
        <v>44561</v>
      </c>
      <c r="C81">
        <v>7</v>
      </c>
      <c r="D81" t="s">
        <v>24</v>
      </c>
      <c r="E81">
        <v>66551.081999999995</v>
      </c>
      <c r="F81" t="s">
        <v>12</v>
      </c>
      <c r="G81">
        <v>52486.712</v>
      </c>
      <c r="H81" t="s">
        <v>13</v>
      </c>
      <c r="I81">
        <v>16929.713</v>
      </c>
      <c r="J81" t="s">
        <v>17</v>
      </c>
      <c r="K81">
        <v>16078.692999999999</v>
      </c>
      <c r="L81" t="s">
        <v>10</v>
      </c>
      <c r="M81">
        <v>14412.099</v>
      </c>
      <c r="N81" t="s">
        <v>17</v>
      </c>
      <c r="O81">
        <v>8729.5110000000004</v>
      </c>
      <c r="P81" t="s">
        <v>18</v>
      </c>
      <c r="Q81">
        <v>4143.6130000000003</v>
      </c>
      <c r="R81" t="s">
        <v>18</v>
      </c>
      <c r="S81">
        <v>5858.3869999999997</v>
      </c>
      <c r="T81" t="s">
        <v>18</v>
      </c>
      <c r="U81">
        <v>90296.888999999996</v>
      </c>
      <c r="V81" t="s">
        <v>18</v>
      </c>
      <c r="W81">
        <v>81767.706000000006</v>
      </c>
    </row>
    <row r="82" spans="1:23" x14ac:dyDescent="0.25">
      <c r="A82">
        <v>0</v>
      </c>
      <c r="B82" s="1">
        <v>44561</v>
      </c>
      <c r="C82">
        <v>8</v>
      </c>
      <c r="D82" t="s">
        <v>19</v>
      </c>
      <c r="E82">
        <v>63297.103999999999</v>
      </c>
      <c r="F82" t="s">
        <v>26</v>
      </c>
      <c r="G82">
        <v>45232.764999999999</v>
      </c>
      <c r="H82" t="s">
        <v>19</v>
      </c>
      <c r="I82">
        <v>9745.3320000000003</v>
      </c>
      <c r="J82" t="s">
        <v>13</v>
      </c>
      <c r="K82">
        <v>14136.977999999999</v>
      </c>
      <c r="L82" t="s">
        <v>19</v>
      </c>
      <c r="M82">
        <v>9077.8130000000001</v>
      </c>
      <c r="N82" t="s">
        <v>25</v>
      </c>
      <c r="O82">
        <v>5560.8289999999997</v>
      </c>
      <c r="P82" t="s">
        <v>11</v>
      </c>
      <c r="Q82">
        <v>3121.8870000000002</v>
      </c>
      <c r="R82" t="s">
        <v>11</v>
      </c>
      <c r="S82">
        <v>4002.9090000000001</v>
      </c>
      <c r="T82" t="s">
        <v>19</v>
      </c>
      <c r="U82">
        <v>84688.540999999997</v>
      </c>
      <c r="V82" t="s">
        <v>24</v>
      </c>
      <c r="W82">
        <v>77326.543000000005</v>
      </c>
    </row>
    <row r="83" spans="1:23" x14ac:dyDescent="0.25">
      <c r="A83">
        <v>0</v>
      </c>
      <c r="B83" s="1">
        <v>44561</v>
      </c>
      <c r="C83">
        <v>9</v>
      </c>
      <c r="D83" t="s">
        <v>17</v>
      </c>
      <c r="E83">
        <v>58254.500999999997</v>
      </c>
      <c r="F83" t="s">
        <v>19</v>
      </c>
      <c r="G83">
        <v>42992.476999999999</v>
      </c>
      <c r="H83" t="s">
        <v>25</v>
      </c>
      <c r="I83">
        <v>9521.7119999999995</v>
      </c>
      <c r="J83" t="s">
        <v>18</v>
      </c>
      <c r="K83">
        <v>13336.832</v>
      </c>
      <c r="L83" t="s">
        <v>18</v>
      </c>
      <c r="M83">
        <v>6530.893</v>
      </c>
      <c r="N83" t="s">
        <v>19</v>
      </c>
      <c r="O83">
        <v>4256.4340000000002</v>
      </c>
      <c r="P83" t="s">
        <v>13</v>
      </c>
      <c r="Q83">
        <v>2810.8110000000001</v>
      </c>
      <c r="R83" t="s">
        <v>23</v>
      </c>
      <c r="S83">
        <v>3304.643</v>
      </c>
      <c r="T83" t="s">
        <v>24</v>
      </c>
      <c r="U83">
        <v>79219.08</v>
      </c>
      <c r="V83" t="s">
        <v>19</v>
      </c>
      <c r="W83">
        <v>67086.286999999997</v>
      </c>
    </row>
    <row r="84" spans="1:23" x14ac:dyDescent="0.25">
      <c r="A84">
        <v>0</v>
      </c>
      <c r="B84" s="1">
        <v>44561</v>
      </c>
      <c r="C84">
        <v>10</v>
      </c>
      <c r="D84" t="s">
        <v>16</v>
      </c>
      <c r="E84">
        <v>42022.296999999999</v>
      </c>
      <c r="F84" t="s">
        <v>16</v>
      </c>
      <c r="G84">
        <v>40101.173999999999</v>
      </c>
      <c r="H84" t="s">
        <v>18</v>
      </c>
      <c r="I84">
        <v>8786.0409999999993</v>
      </c>
      <c r="J84" t="s">
        <v>23</v>
      </c>
      <c r="K84">
        <v>11185.865</v>
      </c>
      <c r="L84" t="s">
        <v>25</v>
      </c>
      <c r="M84">
        <v>5440.7190000000001</v>
      </c>
      <c r="N84" t="s">
        <v>24</v>
      </c>
      <c r="O84">
        <v>4245.0529999999999</v>
      </c>
      <c r="P84" t="s">
        <v>19</v>
      </c>
      <c r="Q84">
        <v>2568.2919999999999</v>
      </c>
      <c r="R84" t="s">
        <v>19</v>
      </c>
      <c r="S84">
        <v>3251.973</v>
      </c>
      <c r="T84" t="s">
        <v>13</v>
      </c>
      <c r="U84">
        <v>55026.343000000001</v>
      </c>
      <c r="V84" t="s">
        <v>16</v>
      </c>
      <c r="W84">
        <v>56950.712</v>
      </c>
    </row>
    <row r="85" spans="1:23" x14ac:dyDescent="0.25">
      <c r="A85">
        <v>0</v>
      </c>
      <c r="B85" s="1">
        <v>0</v>
      </c>
      <c r="C85">
        <v>0</v>
      </c>
      <c r="D85" t="e">
        <v>#N/A</v>
      </c>
      <c r="E85" t="e">
        <v>#N/A</v>
      </c>
      <c r="F85" t="e">
        <v>#N/A</v>
      </c>
      <c r="G85" t="e">
        <v>#N/A</v>
      </c>
      <c r="H85" t="e">
        <v>#N/A</v>
      </c>
      <c r="I85" t="e">
        <v>#N/A</v>
      </c>
      <c r="J85" t="e">
        <v>#N/A</v>
      </c>
      <c r="K85" t="e">
        <v>#N/A</v>
      </c>
      <c r="L85" t="e">
        <v>#N/A</v>
      </c>
      <c r="M85" t="e">
        <v>#N/A</v>
      </c>
      <c r="N85" t="e">
        <v>#N/A</v>
      </c>
      <c r="O85" t="e">
        <v>#N/A</v>
      </c>
      <c r="P85" t="e">
        <v>#N/A</v>
      </c>
      <c r="Q85" t="e">
        <v>#N/A</v>
      </c>
      <c r="R85" t="e">
        <v>#N/A</v>
      </c>
      <c r="S85" t="e">
        <v>#N/A</v>
      </c>
      <c r="T85" t="e">
        <v>#N/A</v>
      </c>
      <c r="U85" t="e">
        <v>#N/A</v>
      </c>
      <c r="V85" t="e">
        <v>#N/A</v>
      </c>
      <c r="W85" t="e">
        <v>#N/A</v>
      </c>
    </row>
    <row r="86" spans="1:23" x14ac:dyDescent="0.25">
      <c r="A86">
        <v>0</v>
      </c>
      <c r="B86" s="1">
        <v>0</v>
      </c>
      <c r="C86">
        <v>0</v>
      </c>
      <c r="D86" t="e">
        <v>#N/A</v>
      </c>
      <c r="E86" t="e">
        <v>#N/A</v>
      </c>
      <c r="F86" t="e">
        <v>#N/A</v>
      </c>
      <c r="G86" t="e">
        <v>#N/A</v>
      </c>
      <c r="H86" t="e">
        <v>#N/A</v>
      </c>
      <c r="I86" t="e">
        <v>#N/A</v>
      </c>
      <c r="J86" t="e">
        <v>#N/A</v>
      </c>
      <c r="K86" t="e">
        <v>#N/A</v>
      </c>
      <c r="L86" t="e">
        <v>#N/A</v>
      </c>
      <c r="M86" t="e">
        <v>#N/A</v>
      </c>
      <c r="N86" t="e">
        <v>#N/A</v>
      </c>
      <c r="O86" t="e">
        <v>#N/A</v>
      </c>
      <c r="P86" t="e">
        <v>#N/A</v>
      </c>
      <c r="Q86" t="e">
        <v>#N/A</v>
      </c>
      <c r="R86" t="e">
        <v>#N/A</v>
      </c>
      <c r="S86" t="e">
        <v>#N/A</v>
      </c>
      <c r="T86" t="e">
        <v>#N/A</v>
      </c>
      <c r="U86" t="e">
        <v>#N/A</v>
      </c>
      <c r="V86" t="e">
        <v>#N/A</v>
      </c>
      <c r="W86" t="e">
        <v>#N/A</v>
      </c>
    </row>
    <row r="87" spans="1:23" x14ac:dyDescent="0.25">
      <c r="A87">
        <v>0</v>
      </c>
      <c r="B87" s="1">
        <v>44926</v>
      </c>
      <c r="C87">
        <v>1</v>
      </c>
      <c r="D87" t="s">
        <v>12</v>
      </c>
      <c r="E87">
        <v>136022.73300000001</v>
      </c>
      <c r="F87" t="s">
        <v>15</v>
      </c>
      <c r="G87">
        <v>152668.628</v>
      </c>
      <c r="H87" t="s">
        <v>12</v>
      </c>
      <c r="I87">
        <v>73753.638999999996</v>
      </c>
      <c r="J87" t="s">
        <v>12</v>
      </c>
      <c r="K87">
        <v>54855.567000000003</v>
      </c>
      <c r="L87" t="s">
        <v>11</v>
      </c>
      <c r="M87">
        <v>39542.904999999999</v>
      </c>
      <c r="N87" t="s">
        <v>14</v>
      </c>
      <c r="O87">
        <v>30155.249</v>
      </c>
      <c r="P87" t="s">
        <v>12</v>
      </c>
      <c r="Q87">
        <v>26017.021000000001</v>
      </c>
      <c r="R87" t="s">
        <v>12</v>
      </c>
      <c r="S87">
        <v>26844.603999999999</v>
      </c>
      <c r="T87" t="s">
        <v>12</v>
      </c>
      <c r="U87">
        <v>266988.62800000003</v>
      </c>
      <c r="V87" t="s">
        <v>12</v>
      </c>
      <c r="W87">
        <v>166372.68900000001</v>
      </c>
    </row>
    <row r="88" spans="1:23" x14ac:dyDescent="0.25">
      <c r="A88">
        <v>0</v>
      </c>
      <c r="B88" s="1">
        <v>44926</v>
      </c>
      <c r="C88">
        <v>2</v>
      </c>
      <c r="D88" t="s">
        <v>15</v>
      </c>
      <c r="E88">
        <v>109179.91499999999</v>
      </c>
      <c r="F88" t="s">
        <v>11</v>
      </c>
      <c r="G88">
        <v>104675.91800000001</v>
      </c>
      <c r="H88" t="s">
        <v>17</v>
      </c>
      <c r="I88">
        <v>34668.472000000002</v>
      </c>
      <c r="J88" t="s">
        <v>14</v>
      </c>
      <c r="K88">
        <v>37010.701000000001</v>
      </c>
      <c r="L88" t="s">
        <v>13</v>
      </c>
      <c r="M88">
        <v>33026.389000000003</v>
      </c>
      <c r="N88" t="s">
        <v>11</v>
      </c>
      <c r="O88">
        <v>22698.809000000001</v>
      </c>
      <c r="P88" t="s">
        <v>14</v>
      </c>
      <c r="Q88">
        <v>16423.079000000002</v>
      </c>
      <c r="R88" t="s">
        <v>14</v>
      </c>
      <c r="S88">
        <v>16313.118</v>
      </c>
      <c r="T88" t="s">
        <v>10</v>
      </c>
      <c r="U88">
        <v>168655.848</v>
      </c>
      <c r="V88" t="s">
        <v>15</v>
      </c>
      <c r="W88">
        <v>166275.47500000001</v>
      </c>
    </row>
    <row r="89" spans="1:23" x14ac:dyDescent="0.25">
      <c r="A89">
        <v>0</v>
      </c>
      <c r="B89" s="1">
        <v>44926</v>
      </c>
      <c r="C89">
        <v>3</v>
      </c>
      <c r="D89" t="s">
        <v>10</v>
      </c>
      <c r="E89">
        <v>105907.073</v>
      </c>
      <c r="F89" t="s">
        <v>17</v>
      </c>
      <c r="G89">
        <v>70533.804999999993</v>
      </c>
      <c r="H89" t="s">
        <v>14</v>
      </c>
      <c r="I89">
        <v>34649.167000000001</v>
      </c>
      <c r="J89" t="s">
        <v>10</v>
      </c>
      <c r="K89">
        <v>26668.974999999999</v>
      </c>
      <c r="L89" t="s">
        <v>12</v>
      </c>
      <c r="M89">
        <v>31195.236000000001</v>
      </c>
      <c r="N89" t="s">
        <v>10</v>
      </c>
      <c r="O89">
        <v>17226.214</v>
      </c>
      <c r="P89" t="s">
        <v>10</v>
      </c>
      <c r="Q89">
        <v>13828.633</v>
      </c>
      <c r="R89" t="s">
        <v>10</v>
      </c>
      <c r="S89">
        <v>12253.296</v>
      </c>
      <c r="T89" t="s">
        <v>11</v>
      </c>
      <c r="U89">
        <v>159917.73300000001</v>
      </c>
      <c r="V89" t="s">
        <v>11</v>
      </c>
      <c r="W89">
        <v>154790.93</v>
      </c>
    </row>
    <row r="90" spans="1:23" x14ac:dyDescent="0.25">
      <c r="A90">
        <v>0</v>
      </c>
      <c r="B90" s="1">
        <v>44926</v>
      </c>
      <c r="C90">
        <v>4</v>
      </c>
      <c r="D90" t="s">
        <v>11</v>
      </c>
      <c r="E90">
        <v>93519.563999999998</v>
      </c>
      <c r="F90" t="s">
        <v>12</v>
      </c>
      <c r="G90">
        <v>70331.214000000007</v>
      </c>
      <c r="H90" t="s">
        <v>10</v>
      </c>
      <c r="I90">
        <v>28160.871999999999</v>
      </c>
      <c r="J90" t="s">
        <v>13</v>
      </c>
      <c r="K90">
        <v>25748.539000000001</v>
      </c>
      <c r="L90" t="s">
        <v>14</v>
      </c>
      <c r="M90">
        <v>23747.987000000001</v>
      </c>
      <c r="N90" t="s">
        <v>13</v>
      </c>
      <c r="O90">
        <v>16464.580999999998</v>
      </c>
      <c r="P90" t="s">
        <v>25</v>
      </c>
      <c r="Q90">
        <v>9612.607</v>
      </c>
      <c r="R90" t="s">
        <v>25</v>
      </c>
      <c r="S90">
        <v>8845.3130000000001</v>
      </c>
      <c r="T90" t="s">
        <v>14</v>
      </c>
      <c r="U90">
        <v>156391.93299999999</v>
      </c>
      <c r="V90" t="s">
        <v>14</v>
      </c>
      <c r="W90">
        <v>119231.552</v>
      </c>
    </row>
    <row r="91" spans="1:23" x14ac:dyDescent="0.25">
      <c r="A91">
        <v>0</v>
      </c>
      <c r="B91" s="1">
        <v>44926</v>
      </c>
      <c r="C91">
        <v>5</v>
      </c>
      <c r="D91" t="s">
        <v>14</v>
      </c>
      <c r="E91">
        <v>81571.7</v>
      </c>
      <c r="F91" t="s">
        <v>24</v>
      </c>
      <c r="G91">
        <v>69723.028999999995</v>
      </c>
      <c r="H91" t="s">
        <v>11</v>
      </c>
      <c r="I91">
        <v>23439.637999999999</v>
      </c>
      <c r="J91" t="s">
        <v>25</v>
      </c>
      <c r="K91">
        <v>24501.133000000002</v>
      </c>
      <c r="L91" t="s">
        <v>10</v>
      </c>
      <c r="M91">
        <v>20759.27</v>
      </c>
      <c r="N91" t="s">
        <v>12</v>
      </c>
      <c r="O91">
        <v>14341.305</v>
      </c>
      <c r="P91" t="s">
        <v>20</v>
      </c>
      <c r="Q91">
        <v>6467.527</v>
      </c>
      <c r="R91" t="s">
        <v>17</v>
      </c>
      <c r="S91">
        <v>7760</v>
      </c>
      <c r="T91" t="s">
        <v>15</v>
      </c>
      <c r="U91">
        <v>146543.02100000001</v>
      </c>
      <c r="V91" t="s">
        <v>10</v>
      </c>
      <c r="W91">
        <v>116733.476</v>
      </c>
    </row>
    <row r="92" spans="1:23" x14ac:dyDescent="0.25">
      <c r="A92">
        <v>0</v>
      </c>
      <c r="B92" s="1">
        <v>44926</v>
      </c>
      <c r="C92">
        <v>6</v>
      </c>
      <c r="D92" t="s">
        <v>18</v>
      </c>
      <c r="E92">
        <v>79426.284</v>
      </c>
      <c r="F92" t="s">
        <v>18</v>
      </c>
      <c r="G92">
        <v>68381.304999999993</v>
      </c>
      <c r="H92" t="s">
        <v>13</v>
      </c>
      <c r="I92">
        <v>19948.154999999999</v>
      </c>
      <c r="J92" t="s">
        <v>11</v>
      </c>
      <c r="K92">
        <v>23086.596000000001</v>
      </c>
      <c r="L92" t="s">
        <v>15</v>
      </c>
      <c r="M92">
        <v>17534.977999999999</v>
      </c>
      <c r="N92" t="s">
        <v>17</v>
      </c>
      <c r="O92">
        <v>13602.273999999999</v>
      </c>
      <c r="P92" t="s">
        <v>17</v>
      </c>
      <c r="Q92">
        <v>6299.2719999999999</v>
      </c>
      <c r="R92" t="s">
        <v>18</v>
      </c>
      <c r="S92">
        <v>6580.7340000000004</v>
      </c>
      <c r="T92" t="s">
        <v>17</v>
      </c>
      <c r="U92">
        <v>122587.361</v>
      </c>
      <c r="V92" t="s">
        <v>17</v>
      </c>
      <c r="W92">
        <v>110849.327</v>
      </c>
    </row>
    <row r="93" spans="1:23" x14ac:dyDescent="0.25">
      <c r="A93">
        <v>0</v>
      </c>
      <c r="B93" s="1">
        <v>44926</v>
      </c>
      <c r="C93">
        <v>7</v>
      </c>
      <c r="D93" t="s">
        <v>19</v>
      </c>
      <c r="E93">
        <v>77755.698000000004</v>
      </c>
      <c r="F93" t="s">
        <v>10</v>
      </c>
      <c r="G93">
        <v>60584.991999999998</v>
      </c>
      <c r="H93" t="s">
        <v>15</v>
      </c>
      <c r="I93">
        <v>19661.969000000001</v>
      </c>
      <c r="J93" t="s">
        <v>19</v>
      </c>
      <c r="K93">
        <v>22629.699000000001</v>
      </c>
      <c r="L93" t="s">
        <v>17</v>
      </c>
      <c r="M93">
        <v>15877.745000000001</v>
      </c>
      <c r="N93" t="s">
        <v>16</v>
      </c>
      <c r="O93">
        <v>9978.1180000000004</v>
      </c>
      <c r="P93" t="s">
        <v>18</v>
      </c>
      <c r="Q93">
        <v>4712.9579999999996</v>
      </c>
      <c r="R93" t="s">
        <v>20</v>
      </c>
      <c r="S93">
        <v>6468.9920000000002</v>
      </c>
      <c r="T93" t="s">
        <v>18</v>
      </c>
      <c r="U93">
        <v>103699.21400000001</v>
      </c>
      <c r="V93" t="s">
        <v>18</v>
      </c>
      <c r="W93">
        <v>99997.209000000003</v>
      </c>
    </row>
    <row r="94" spans="1:23" x14ac:dyDescent="0.25">
      <c r="A94">
        <v>0</v>
      </c>
      <c r="B94" s="1">
        <v>44926</v>
      </c>
      <c r="C94">
        <v>8</v>
      </c>
      <c r="D94" t="s">
        <v>24</v>
      </c>
      <c r="E94">
        <v>77174.115000000005</v>
      </c>
      <c r="F94" t="s">
        <v>26</v>
      </c>
      <c r="G94">
        <v>54027.516000000003</v>
      </c>
      <c r="H94" t="s">
        <v>19</v>
      </c>
      <c r="I94">
        <v>12207.781999999999</v>
      </c>
      <c r="J94" t="s">
        <v>17</v>
      </c>
      <c r="K94">
        <v>18953.246999999999</v>
      </c>
      <c r="L94" t="s">
        <v>19</v>
      </c>
      <c r="M94">
        <v>10061.959000000001</v>
      </c>
      <c r="N94" t="s">
        <v>25</v>
      </c>
      <c r="O94">
        <v>6563.7539999999999</v>
      </c>
      <c r="P94" t="s">
        <v>11</v>
      </c>
      <c r="Q94">
        <v>3415.6260000000002</v>
      </c>
      <c r="R94" t="s">
        <v>11</v>
      </c>
      <c r="S94">
        <v>4329.6059999999998</v>
      </c>
      <c r="T94" t="s">
        <v>19</v>
      </c>
      <c r="U94">
        <v>102707.489</v>
      </c>
      <c r="V94" t="s">
        <v>24</v>
      </c>
      <c r="W94">
        <v>89893.26</v>
      </c>
    </row>
    <row r="95" spans="1:23" x14ac:dyDescent="0.25">
      <c r="A95">
        <v>0</v>
      </c>
      <c r="B95" s="1">
        <v>44926</v>
      </c>
      <c r="C95">
        <v>9</v>
      </c>
      <c r="D95" t="s">
        <v>17</v>
      </c>
      <c r="E95">
        <v>65741.872000000003</v>
      </c>
      <c r="F95" t="s">
        <v>19</v>
      </c>
      <c r="G95">
        <v>52137.067000000003</v>
      </c>
      <c r="H95" t="s">
        <v>25</v>
      </c>
      <c r="I95">
        <v>12185.404</v>
      </c>
      <c r="J95" t="s">
        <v>18</v>
      </c>
      <c r="K95">
        <v>18874.867999999999</v>
      </c>
      <c r="L95" t="s">
        <v>18</v>
      </c>
      <c r="M95">
        <v>7604.107</v>
      </c>
      <c r="N95" t="s">
        <v>18</v>
      </c>
      <c r="O95">
        <v>6160.3019999999997</v>
      </c>
      <c r="P95" t="s">
        <v>13</v>
      </c>
      <c r="Q95">
        <v>3126.4609999999998</v>
      </c>
      <c r="R95" t="s">
        <v>501</v>
      </c>
      <c r="S95">
        <v>4311.4930000000004</v>
      </c>
      <c r="T95" t="s">
        <v>24</v>
      </c>
      <c r="U95">
        <v>92623.816999999995</v>
      </c>
      <c r="V95" t="s">
        <v>19</v>
      </c>
      <c r="W95">
        <v>83757.413</v>
      </c>
    </row>
    <row r="96" spans="1:23" x14ac:dyDescent="0.25">
      <c r="A96">
        <v>0</v>
      </c>
      <c r="B96" s="1">
        <v>44926</v>
      </c>
      <c r="C96">
        <v>10</v>
      </c>
      <c r="D96" t="s">
        <v>16</v>
      </c>
      <c r="E96">
        <v>48242.906000000003</v>
      </c>
      <c r="F96" t="s">
        <v>16</v>
      </c>
      <c r="G96">
        <v>49088.427000000003</v>
      </c>
      <c r="H96" t="s">
        <v>18</v>
      </c>
      <c r="I96">
        <v>11955.865</v>
      </c>
      <c r="J96" t="s">
        <v>23</v>
      </c>
      <c r="K96">
        <v>17222.651999999998</v>
      </c>
      <c r="L96" t="s">
        <v>25</v>
      </c>
      <c r="M96">
        <v>7509.8879999999999</v>
      </c>
      <c r="N96" t="s">
        <v>24</v>
      </c>
      <c r="O96">
        <v>5288.8689999999997</v>
      </c>
      <c r="P96" t="s">
        <v>19</v>
      </c>
      <c r="Q96">
        <v>2682.0509999999999</v>
      </c>
      <c r="R96" t="s">
        <v>19</v>
      </c>
      <c r="S96">
        <v>3992.105</v>
      </c>
      <c r="T96" t="s">
        <v>16</v>
      </c>
      <c r="U96">
        <v>62920.067000000003</v>
      </c>
      <c r="V96" t="s">
        <v>16</v>
      </c>
      <c r="W96">
        <v>67955.020999999993</v>
      </c>
    </row>
    <row r="97" spans="1:23" x14ac:dyDescent="0.25">
      <c r="A97">
        <v>0</v>
      </c>
      <c r="B97" s="1">
        <v>0</v>
      </c>
      <c r="C97">
        <v>0</v>
      </c>
      <c r="D97" t="e">
        <v>#N/A</v>
      </c>
      <c r="E97" t="e">
        <v>#N/A</v>
      </c>
      <c r="F97" t="e">
        <v>#N/A</v>
      </c>
      <c r="G97" t="e">
        <v>#N/A</v>
      </c>
      <c r="H97" t="e">
        <v>#N/A</v>
      </c>
      <c r="I97" t="e">
        <v>#N/A</v>
      </c>
      <c r="J97" t="e">
        <v>#N/A</v>
      </c>
      <c r="K97" t="e">
        <v>#N/A</v>
      </c>
      <c r="L97" t="e">
        <v>#N/A</v>
      </c>
      <c r="M97" t="e">
        <v>#N/A</v>
      </c>
      <c r="N97" t="e">
        <v>#N/A</v>
      </c>
      <c r="O97" t="e">
        <v>#N/A</v>
      </c>
      <c r="P97" t="e">
        <v>#N/A</v>
      </c>
      <c r="Q97" t="e">
        <v>#N/A</v>
      </c>
      <c r="R97" t="e">
        <v>#N/A</v>
      </c>
      <c r="S97" t="e">
        <v>#N/A</v>
      </c>
      <c r="T97" t="e">
        <v>#N/A</v>
      </c>
      <c r="U97" t="e">
        <v>#N/A</v>
      </c>
      <c r="V97" t="e">
        <v>#N/A</v>
      </c>
      <c r="W97" t="e">
        <v>#N/A</v>
      </c>
    </row>
    <row r="98" spans="1:23" x14ac:dyDescent="0.25">
      <c r="A98">
        <v>0</v>
      </c>
      <c r="B98" s="1">
        <v>0</v>
      </c>
      <c r="C98">
        <v>0</v>
      </c>
      <c r="D98" t="e">
        <v>#N/A</v>
      </c>
      <c r="E98" t="e">
        <v>#N/A</v>
      </c>
      <c r="F98" t="e">
        <v>#N/A</v>
      </c>
      <c r="G98" t="e">
        <v>#N/A</v>
      </c>
      <c r="H98" t="e">
        <v>#N/A</v>
      </c>
      <c r="I98" t="e">
        <v>#N/A</v>
      </c>
      <c r="J98" t="e">
        <v>#N/A</v>
      </c>
      <c r="K98" t="e">
        <v>#N/A</v>
      </c>
      <c r="L98" t="e">
        <v>#N/A</v>
      </c>
      <c r="M98" t="e">
        <v>#N/A</v>
      </c>
      <c r="N98" t="e">
        <v>#N/A</v>
      </c>
      <c r="O98" t="e">
        <v>#N/A</v>
      </c>
      <c r="P98" t="e">
        <v>#N/A</v>
      </c>
      <c r="Q98" t="e">
        <v>#N/A</v>
      </c>
      <c r="R98" t="e">
        <v>#N/A</v>
      </c>
      <c r="S98" t="e">
        <v>#N/A</v>
      </c>
      <c r="T98" t="e">
        <v>#N/A</v>
      </c>
      <c r="U98" t="e">
        <v>#N/A</v>
      </c>
      <c r="V98" t="e">
        <v>#N/A</v>
      </c>
      <c r="W98" t="e">
        <v>#N/A</v>
      </c>
    </row>
    <row r="99" spans="1:23" x14ac:dyDescent="0.25">
      <c r="A99">
        <v>0</v>
      </c>
      <c r="B99" s="1">
        <v>45291</v>
      </c>
      <c r="C99">
        <v>1</v>
      </c>
      <c r="D99" t="s">
        <v>12</v>
      </c>
      <c r="E99">
        <v>136863.98300000001</v>
      </c>
      <c r="F99" t="s">
        <v>15</v>
      </c>
      <c r="G99">
        <v>135264.76300000001</v>
      </c>
      <c r="H99" t="s">
        <v>12</v>
      </c>
      <c r="I99">
        <v>68956.125</v>
      </c>
      <c r="J99" t="s">
        <v>12</v>
      </c>
      <c r="K99">
        <v>60476.512000000002</v>
      </c>
      <c r="L99" t="s">
        <v>11</v>
      </c>
      <c r="M99">
        <v>45647.821000000004</v>
      </c>
      <c r="N99" t="s">
        <v>14</v>
      </c>
      <c r="O99">
        <v>44937.084000000003</v>
      </c>
      <c r="P99" t="s">
        <v>12</v>
      </c>
      <c r="Q99">
        <v>28859.736000000001</v>
      </c>
      <c r="R99" t="s">
        <v>12</v>
      </c>
      <c r="S99">
        <v>29889.885999999999</v>
      </c>
      <c r="T99" t="s">
        <v>12</v>
      </c>
      <c r="U99">
        <v>271089.59700000001</v>
      </c>
      <c r="V99" t="s">
        <v>12</v>
      </c>
      <c r="W99">
        <v>172496.86499999999</v>
      </c>
    </row>
    <row r="100" spans="1:23" x14ac:dyDescent="0.25">
      <c r="A100">
        <v>0</v>
      </c>
      <c r="B100" s="1">
        <v>45291</v>
      </c>
      <c r="C100">
        <v>2</v>
      </c>
      <c r="D100" t="s">
        <v>10</v>
      </c>
      <c r="E100">
        <v>108584.848</v>
      </c>
      <c r="F100" t="s">
        <v>11</v>
      </c>
      <c r="G100">
        <v>93976.312999999995</v>
      </c>
      <c r="H100" t="s">
        <v>17</v>
      </c>
      <c r="I100">
        <v>35451.864999999998</v>
      </c>
      <c r="J100" t="s">
        <v>14</v>
      </c>
      <c r="K100">
        <v>40208.792000000001</v>
      </c>
      <c r="L100" t="s">
        <v>13</v>
      </c>
      <c r="M100">
        <v>40437.097999999998</v>
      </c>
      <c r="N100" t="s">
        <v>11</v>
      </c>
      <c r="O100">
        <v>28161.45</v>
      </c>
      <c r="P100" t="s">
        <v>14</v>
      </c>
      <c r="Q100">
        <v>17190.876</v>
      </c>
      <c r="R100" t="s">
        <v>14</v>
      </c>
      <c r="S100">
        <v>16494.949000000001</v>
      </c>
      <c r="T100" t="s">
        <v>10</v>
      </c>
      <c r="U100">
        <v>184761.55499999999</v>
      </c>
      <c r="V100" t="s">
        <v>11</v>
      </c>
      <c r="W100">
        <v>153187.152</v>
      </c>
    </row>
    <row r="101" spans="1:23" x14ac:dyDescent="0.25">
      <c r="A101">
        <v>0</v>
      </c>
      <c r="B101" s="1">
        <v>45291</v>
      </c>
      <c r="C101">
        <v>3</v>
      </c>
      <c r="D101" t="s">
        <v>15</v>
      </c>
      <c r="E101">
        <v>98659.402000000002</v>
      </c>
      <c r="F101" t="s">
        <v>24</v>
      </c>
      <c r="G101">
        <v>71868.873000000007</v>
      </c>
      <c r="H101" t="s">
        <v>14</v>
      </c>
      <c r="I101">
        <v>35016.766000000003</v>
      </c>
      <c r="J101" t="s">
        <v>10</v>
      </c>
      <c r="K101">
        <v>29948.18</v>
      </c>
      <c r="L101" t="s">
        <v>12</v>
      </c>
      <c r="M101">
        <v>36409.752999999997</v>
      </c>
      <c r="N101" t="s">
        <v>10</v>
      </c>
      <c r="O101">
        <v>27404.739000000001</v>
      </c>
      <c r="P101" t="s">
        <v>10</v>
      </c>
      <c r="Q101">
        <v>13247.683999999999</v>
      </c>
      <c r="R101" t="s">
        <v>10</v>
      </c>
      <c r="S101">
        <v>12067.609</v>
      </c>
      <c r="T101" t="s">
        <v>14</v>
      </c>
      <c r="U101">
        <v>174186.47200000001</v>
      </c>
      <c r="V101" t="s">
        <v>15</v>
      </c>
      <c r="W101">
        <v>150841.198</v>
      </c>
    </row>
    <row r="102" spans="1:23" x14ac:dyDescent="0.25">
      <c r="A102">
        <v>0</v>
      </c>
      <c r="B102" s="1">
        <v>45291</v>
      </c>
      <c r="C102">
        <v>4</v>
      </c>
      <c r="D102" t="s">
        <v>11</v>
      </c>
      <c r="E102">
        <v>92686.013999999996</v>
      </c>
      <c r="F102" t="s">
        <v>18</v>
      </c>
      <c r="G102">
        <v>66956.649000000005</v>
      </c>
      <c r="H102" t="s">
        <v>10</v>
      </c>
      <c r="I102">
        <v>29594.281999999999</v>
      </c>
      <c r="J102" t="s">
        <v>11</v>
      </c>
      <c r="K102">
        <v>26427.455999999998</v>
      </c>
      <c r="L102" t="s">
        <v>14</v>
      </c>
      <c r="M102">
        <v>34239.137000000002</v>
      </c>
      <c r="N102" t="s">
        <v>13</v>
      </c>
      <c r="O102">
        <v>23444.488000000001</v>
      </c>
      <c r="P102" t="s">
        <v>17</v>
      </c>
      <c r="Q102">
        <v>8092.8639999999996</v>
      </c>
      <c r="R102" t="s">
        <v>17</v>
      </c>
      <c r="S102">
        <v>9510.5709999999999</v>
      </c>
      <c r="T102" t="s">
        <v>11</v>
      </c>
      <c r="U102">
        <v>166083.49</v>
      </c>
      <c r="V102" t="s">
        <v>14</v>
      </c>
      <c r="W102">
        <v>137364.228</v>
      </c>
    </row>
    <row r="103" spans="1:23" x14ac:dyDescent="0.25">
      <c r="A103">
        <v>0</v>
      </c>
      <c r="B103" s="1">
        <v>45291</v>
      </c>
      <c r="C103">
        <v>5</v>
      </c>
      <c r="D103" t="s">
        <v>14</v>
      </c>
      <c r="E103">
        <v>87739.692999999999</v>
      </c>
      <c r="F103" t="s">
        <v>12</v>
      </c>
      <c r="G103">
        <v>62800.366999999998</v>
      </c>
      <c r="H103" t="s">
        <v>11</v>
      </c>
      <c r="I103">
        <v>24169.946</v>
      </c>
      <c r="J103" t="s">
        <v>25</v>
      </c>
      <c r="K103">
        <v>26407.891</v>
      </c>
      <c r="L103" t="s">
        <v>10</v>
      </c>
      <c r="M103">
        <v>33334.741999999998</v>
      </c>
      <c r="N103" t="s">
        <v>12</v>
      </c>
      <c r="O103">
        <v>19330.100999999999</v>
      </c>
      <c r="P103" t="s">
        <v>25</v>
      </c>
      <c r="Q103">
        <v>7629.5079999999998</v>
      </c>
      <c r="R103" t="s">
        <v>18</v>
      </c>
      <c r="S103">
        <v>7331.0039999999999</v>
      </c>
      <c r="T103" t="s">
        <v>15</v>
      </c>
      <c r="U103">
        <v>135677.565</v>
      </c>
      <c r="V103" t="s">
        <v>10</v>
      </c>
      <c r="W103">
        <v>129546.367</v>
      </c>
    </row>
    <row r="104" spans="1:23" x14ac:dyDescent="0.25">
      <c r="A104">
        <v>0</v>
      </c>
      <c r="B104" s="1">
        <v>45291</v>
      </c>
      <c r="C104">
        <v>6</v>
      </c>
      <c r="D104" t="s">
        <v>18</v>
      </c>
      <c r="E104">
        <v>79321.812999999995</v>
      </c>
      <c r="F104" t="s">
        <v>17</v>
      </c>
      <c r="G104">
        <v>62431.07</v>
      </c>
      <c r="H104" t="s">
        <v>13</v>
      </c>
      <c r="I104">
        <v>19568.608</v>
      </c>
      <c r="J104" t="s">
        <v>19</v>
      </c>
      <c r="K104">
        <v>24604.566999999999</v>
      </c>
      <c r="L104" t="s">
        <v>15</v>
      </c>
      <c r="M104">
        <v>18073.919999999998</v>
      </c>
      <c r="N104" t="s">
        <v>17</v>
      </c>
      <c r="O104">
        <v>17467.71</v>
      </c>
      <c r="P104" t="s">
        <v>20</v>
      </c>
      <c r="Q104">
        <v>7332.3019999999997</v>
      </c>
      <c r="R104" t="s">
        <v>20</v>
      </c>
      <c r="S104">
        <v>7321.0460000000003</v>
      </c>
      <c r="T104" t="s">
        <v>17</v>
      </c>
      <c r="U104">
        <v>123758.837</v>
      </c>
      <c r="V104" t="s">
        <v>17</v>
      </c>
      <c r="W104">
        <v>110288.72500000001</v>
      </c>
    </row>
    <row r="105" spans="1:23" x14ac:dyDescent="0.25">
      <c r="A105">
        <v>0</v>
      </c>
      <c r="B105" s="1">
        <v>45291</v>
      </c>
      <c r="C105">
        <v>7</v>
      </c>
      <c r="D105" t="s">
        <v>24</v>
      </c>
      <c r="E105">
        <v>72888.921000000002</v>
      </c>
      <c r="F105" t="s">
        <v>10</v>
      </c>
      <c r="G105">
        <v>60125.838000000003</v>
      </c>
      <c r="H105" t="s">
        <v>15</v>
      </c>
      <c r="I105">
        <v>18751.972000000002</v>
      </c>
      <c r="J105" t="s">
        <v>18</v>
      </c>
      <c r="K105">
        <v>20950.447</v>
      </c>
      <c r="L105" t="s">
        <v>17</v>
      </c>
      <c r="M105">
        <v>18007.420999999998</v>
      </c>
      <c r="N105" t="s">
        <v>16</v>
      </c>
      <c r="O105">
        <v>13091.543</v>
      </c>
      <c r="P105" t="s">
        <v>18</v>
      </c>
      <c r="Q105">
        <v>5330.2560000000003</v>
      </c>
      <c r="R105" t="s">
        <v>501</v>
      </c>
      <c r="S105">
        <v>7160.3770000000004</v>
      </c>
      <c r="T105" t="s">
        <v>18</v>
      </c>
      <c r="U105">
        <v>107292.363</v>
      </c>
      <c r="V105" t="s">
        <v>18</v>
      </c>
      <c r="W105">
        <v>102661.836</v>
      </c>
    </row>
    <row r="106" spans="1:23" x14ac:dyDescent="0.25">
      <c r="A106">
        <v>0</v>
      </c>
      <c r="B106" s="1">
        <v>45291</v>
      </c>
      <c r="C106">
        <v>8</v>
      </c>
      <c r="D106" t="s">
        <v>19</v>
      </c>
      <c r="E106">
        <v>69953.604000000007</v>
      </c>
      <c r="F106" t="s">
        <v>26</v>
      </c>
      <c r="G106">
        <v>55115.813000000002</v>
      </c>
      <c r="H106" t="s">
        <v>25</v>
      </c>
      <c r="I106">
        <v>14438.352999999999</v>
      </c>
      <c r="J106" t="s">
        <v>17</v>
      </c>
      <c r="K106">
        <v>20879.375</v>
      </c>
      <c r="L106" t="s">
        <v>19</v>
      </c>
      <c r="M106">
        <v>11961.468000000001</v>
      </c>
      <c r="N106" t="s">
        <v>25</v>
      </c>
      <c r="O106">
        <v>11703.429</v>
      </c>
      <c r="P106" t="s">
        <v>11</v>
      </c>
      <c r="Q106">
        <v>3579.7089999999998</v>
      </c>
      <c r="R106" t="s">
        <v>25</v>
      </c>
      <c r="S106">
        <v>6585.5469999999996</v>
      </c>
      <c r="T106" t="s">
        <v>19</v>
      </c>
      <c r="U106">
        <v>97610.895999999993</v>
      </c>
      <c r="V106" t="s">
        <v>24</v>
      </c>
      <c r="W106">
        <v>94604.505999999994</v>
      </c>
    </row>
    <row r="107" spans="1:23" x14ac:dyDescent="0.25">
      <c r="A107">
        <v>0</v>
      </c>
      <c r="B107" s="1">
        <v>45291</v>
      </c>
      <c r="C107">
        <v>9</v>
      </c>
      <c r="D107" t="s">
        <v>17</v>
      </c>
      <c r="E107">
        <v>62206.686999999998</v>
      </c>
      <c r="F107" t="s">
        <v>19</v>
      </c>
      <c r="G107">
        <v>47436.311999999998</v>
      </c>
      <c r="H107" t="s">
        <v>19</v>
      </c>
      <c r="I107">
        <v>12972.833000000001</v>
      </c>
      <c r="J107" t="s">
        <v>23</v>
      </c>
      <c r="K107">
        <v>20048.276999999998</v>
      </c>
      <c r="L107" t="s">
        <v>25</v>
      </c>
      <c r="M107">
        <v>10638.986000000001</v>
      </c>
      <c r="N107" t="s">
        <v>18</v>
      </c>
      <c r="O107">
        <v>7423.7359999999999</v>
      </c>
      <c r="P107" t="s">
        <v>13</v>
      </c>
      <c r="Q107">
        <v>3563.11</v>
      </c>
      <c r="R107" t="s">
        <v>11</v>
      </c>
      <c r="S107">
        <v>4621.9340000000002</v>
      </c>
      <c r="T107" t="s">
        <v>24</v>
      </c>
      <c r="U107">
        <v>90029.191000000006</v>
      </c>
      <c r="V107" t="s">
        <v>19</v>
      </c>
      <c r="W107">
        <v>82849.804000000004</v>
      </c>
    </row>
    <row r="108" spans="1:23" x14ac:dyDescent="0.25">
      <c r="A108">
        <v>0</v>
      </c>
      <c r="B108" s="1">
        <v>45291</v>
      </c>
      <c r="C108">
        <v>10</v>
      </c>
      <c r="D108" t="s">
        <v>16</v>
      </c>
      <c r="E108">
        <v>48556.303</v>
      </c>
      <c r="F108" t="s">
        <v>16</v>
      </c>
      <c r="G108">
        <v>43346.116000000002</v>
      </c>
      <c r="H108" t="s">
        <v>18</v>
      </c>
      <c r="I108">
        <v>12441.403</v>
      </c>
      <c r="J108" t="s">
        <v>13</v>
      </c>
      <c r="K108">
        <v>17176.764999999999</v>
      </c>
      <c r="L108" t="s">
        <v>18</v>
      </c>
      <c r="M108">
        <v>10198.892</v>
      </c>
      <c r="N108" t="s">
        <v>19</v>
      </c>
      <c r="O108">
        <v>6336.5630000000001</v>
      </c>
      <c r="P108" t="s">
        <v>19</v>
      </c>
      <c r="Q108">
        <v>2722.991</v>
      </c>
      <c r="R108" t="s">
        <v>19</v>
      </c>
      <c r="S108">
        <v>4472.3620000000001</v>
      </c>
      <c r="T108" t="s">
        <v>13</v>
      </c>
      <c r="U108">
        <v>68683.290999999997</v>
      </c>
      <c r="V108" t="s">
        <v>26</v>
      </c>
      <c r="W108">
        <v>66842.434999999998</v>
      </c>
    </row>
    <row r="109" spans="1:23" x14ac:dyDescent="0.25">
      <c r="A109">
        <v>0</v>
      </c>
      <c r="B109" s="1">
        <v>0</v>
      </c>
      <c r="C109">
        <v>0</v>
      </c>
      <c r="D109" t="e">
        <v>#N/A</v>
      </c>
      <c r="E109" t="e">
        <v>#N/A</v>
      </c>
      <c r="F109" t="e">
        <v>#N/A</v>
      </c>
      <c r="G109" t="e">
        <v>#N/A</v>
      </c>
      <c r="H109" t="e">
        <v>#N/A</v>
      </c>
      <c r="I109" t="e">
        <v>#N/A</v>
      </c>
      <c r="J109" t="e">
        <v>#N/A</v>
      </c>
      <c r="K109" t="e">
        <v>#N/A</v>
      </c>
      <c r="L109" t="e">
        <v>#N/A</v>
      </c>
      <c r="M109" t="e">
        <v>#N/A</v>
      </c>
      <c r="N109" t="e">
        <v>#N/A</v>
      </c>
      <c r="O109" t="e">
        <v>#N/A</v>
      </c>
      <c r="P109" t="e">
        <v>#N/A</v>
      </c>
      <c r="Q109" t="e">
        <v>#N/A</v>
      </c>
      <c r="R109" t="e">
        <v>#N/A</v>
      </c>
      <c r="S109" t="e">
        <v>#N/A</v>
      </c>
      <c r="T109" t="e">
        <v>#N/A</v>
      </c>
      <c r="U109" t="e">
        <v>#N/A</v>
      </c>
      <c r="V109" t="e">
        <v>#N/A</v>
      </c>
      <c r="W109" t="e">
        <v>#N/A</v>
      </c>
    </row>
    <row r="110" spans="1:23" x14ac:dyDescent="0.25">
      <c r="A110">
        <v>0</v>
      </c>
      <c r="B110" s="1">
        <v>0</v>
      </c>
      <c r="C110">
        <v>0</v>
      </c>
      <c r="D110" t="e">
        <v>#N/A</v>
      </c>
      <c r="E110" t="e">
        <v>#N/A</v>
      </c>
      <c r="F110" t="e">
        <v>#N/A</v>
      </c>
      <c r="G110" t="e">
        <v>#N/A</v>
      </c>
      <c r="H110" t="e">
        <v>#N/A</v>
      </c>
      <c r="I110" t="e">
        <v>#N/A</v>
      </c>
      <c r="J110" t="e">
        <v>#N/A</v>
      </c>
      <c r="K110" t="e">
        <v>#N/A</v>
      </c>
      <c r="L110" t="e">
        <v>#N/A</v>
      </c>
      <c r="M110" t="e">
        <v>#N/A</v>
      </c>
      <c r="N110" t="e">
        <v>#N/A</v>
      </c>
      <c r="O110" t="e">
        <v>#N/A</v>
      </c>
      <c r="P110" t="e">
        <v>#N/A</v>
      </c>
      <c r="Q110" t="e">
        <v>#N/A</v>
      </c>
      <c r="R110" t="e">
        <v>#N/A</v>
      </c>
      <c r="S110" t="e">
        <v>#N/A</v>
      </c>
      <c r="T110" t="e">
        <v>#N/A</v>
      </c>
      <c r="U110" t="e">
        <v>#N/A</v>
      </c>
      <c r="V110" t="e">
        <v>#N/A</v>
      </c>
      <c r="W110" t="e">
        <v>#N/A</v>
      </c>
    </row>
    <row r="111" spans="1:23" x14ac:dyDescent="0.25">
      <c r="A111">
        <v>0</v>
      </c>
      <c r="B111" s="1">
        <v>45657</v>
      </c>
      <c r="C111">
        <v>1</v>
      </c>
      <c r="D111" t="s">
        <v>12</v>
      </c>
      <c r="E111">
        <v>138298.125</v>
      </c>
      <c r="F111" t="s">
        <v>15</v>
      </c>
      <c r="G111">
        <v>134471.02799999999</v>
      </c>
      <c r="H111" t="s">
        <v>12</v>
      </c>
      <c r="I111">
        <v>68316.013000000006</v>
      </c>
      <c r="J111" t="s">
        <v>12</v>
      </c>
      <c r="K111">
        <v>65044.326000000001</v>
      </c>
      <c r="L111" t="s">
        <v>12</v>
      </c>
      <c r="M111">
        <v>48141.599000000002</v>
      </c>
      <c r="N111" t="s">
        <v>14</v>
      </c>
      <c r="O111">
        <v>45881.146999999997</v>
      </c>
      <c r="P111" t="s">
        <v>12</v>
      </c>
      <c r="Q111">
        <v>33573.201999999997</v>
      </c>
      <c r="R111" t="s">
        <v>12</v>
      </c>
      <c r="S111">
        <v>35220.46</v>
      </c>
      <c r="T111" t="s">
        <v>12</v>
      </c>
      <c r="U111">
        <v>288328.93800000002</v>
      </c>
      <c r="V111" t="s">
        <v>12</v>
      </c>
      <c r="W111">
        <v>185754.29800000001</v>
      </c>
    </row>
    <row r="112" spans="1:23" x14ac:dyDescent="0.25">
      <c r="A112">
        <v>0</v>
      </c>
      <c r="B112" s="1">
        <v>45657</v>
      </c>
      <c r="C112">
        <v>2</v>
      </c>
      <c r="D112" t="s">
        <v>10</v>
      </c>
      <c r="E112">
        <v>102604.459</v>
      </c>
      <c r="F112" t="s">
        <v>11</v>
      </c>
      <c r="G112">
        <v>87718.232000000004</v>
      </c>
      <c r="H112" t="s">
        <v>17</v>
      </c>
      <c r="I112">
        <v>37271.985000000001</v>
      </c>
      <c r="J112" t="s">
        <v>14</v>
      </c>
      <c r="K112">
        <v>42167.667999999998</v>
      </c>
      <c r="L112" t="s">
        <v>11</v>
      </c>
      <c r="M112">
        <v>47133.408000000003</v>
      </c>
      <c r="N112" t="s">
        <v>11</v>
      </c>
      <c r="O112">
        <v>27494.656999999999</v>
      </c>
      <c r="P112" t="s">
        <v>14</v>
      </c>
      <c r="Q112">
        <v>17048.440999999999</v>
      </c>
      <c r="R112" t="s">
        <v>14</v>
      </c>
      <c r="S112">
        <v>16184.591</v>
      </c>
      <c r="T112" t="s">
        <v>10</v>
      </c>
      <c r="U112">
        <v>174694.788</v>
      </c>
      <c r="V112" t="s">
        <v>15</v>
      </c>
      <c r="W112">
        <v>151247.39499999999</v>
      </c>
    </row>
    <row r="113" spans="1:23" x14ac:dyDescent="0.25">
      <c r="A113">
        <v>0</v>
      </c>
      <c r="B113" s="1">
        <v>45657</v>
      </c>
      <c r="C113">
        <v>3</v>
      </c>
      <c r="D113" t="s">
        <v>11</v>
      </c>
      <c r="E113">
        <v>95766.96</v>
      </c>
      <c r="F113" t="s">
        <v>24</v>
      </c>
      <c r="G113">
        <v>69009.066000000006</v>
      </c>
      <c r="H113" t="s">
        <v>14</v>
      </c>
      <c r="I113">
        <v>35433.553</v>
      </c>
      <c r="J113" t="s">
        <v>10</v>
      </c>
      <c r="K113">
        <v>32236.566999999999</v>
      </c>
      <c r="L113" t="s">
        <v>13</v>
      </c>
      <c r="M113">
        <v>46411.205999999998</v>
      </c>
      <c r="N113" t="s">
        <v>10</v>
      </c>
      <c r="O113">
        <v>26379.656999999999</v>
      </c>
      <c r="P113" t="s">
        <v>10</v>
      </c>
      <c r="Q113">
        <v>15524.35</v>
      </c>
      <c r="R113" t="s">
        <v>10</v>
      </c>
      <c r="S113">
        <v>14087.277</v>
      </c>
      <c r="T113" t="s">
        <v>11</v>
      </c>
      <c r="U113">
        <v>173315.83799999999</v>
      </c>
      <c r="V113" t="s">
        <v>11</v>
      </c>
      <c r="W113">
        <v>147919.21</v>
      </c>
    </row>
    <row r="114" spans="1:23" x14ac:dyDescent="0.25">
      <c r="A114">
        <v>0</v>
      </c>
      <c r="B114" s="1">
        <v>45657</v>
      </c>
      <c r="C114">
        <v>4</v>
      </c>
      <c r="D114" t="s">
        <v>14</v>
      </c>
      <c r="E114">
        <v>91593.218999999997</v>
      </c>
      <c r="F114" t="s">
        <v>18</v>
      </c>
      <c r="G114">
        <v>62883.756999999998</v>
      </c>
      <c r="H114" t="s">
        <v>10</v>
      </c>
      <c r="I114">
        <v>29897.641</v>
      </c>
      <c r="J114" t="s">
        <v>25</v>
      </c>
      <c r="K114">
        <v>29410.817999999999</v>
      </c>
      <c r="L114" t="s">
        <v>10</v>
      </c>
      <c r="M114">
        <v>26668.339</v>
      </c>
      <c r="N114" t="s">
        <v>13</v>
      </c>
      <c r="O114">
        <v>25625.855</v>
      </c>
      <c r="P114" t="s">
        <v>17</v>
      </c>
      <c r="Q114">
        <v>10567.847</v>
      </c>
      <c r="R114" t="s">
        <v>17</v>
      </c>
      <c r="S114">
        <v>12307.043</v>
      </c>
      <c r="T114" t="s">
        <v>14</v>
      </c>
      <c r="U114">
        <v>170691.95600000001</v>
      </c>
      <c r="V114" t="s">
        <v>14</v>
      </c>
      <c r="W114">
        <v>137592.41800000001</v>
      </c>
    </row>
    <row r="115" spans="1:23" x14ac:dyDescent="0.25">
      <c r="A115">
        <v>0</v>
      </c>
      <c r="B115" s="1">
        <v>45657</v>
      </c>
      <c r="C115">
        <v>5</v>
      </c>
      <c r="D115" t="s">
        <v>15</v>
      </c>
      <c r="E115">
        <v>90341.175000000003</v>
      </c>
      <c r="F115" t="s">
        <v>12</v>
      </c>
      <c r="G115">
        <v>61905.368999999999</v>
      </c>
      <c r="H115" t="s">
        <v>11</v>
      </c>
      <c r="I115">
        <v>26275.536</v>
      </c>
      <c r="J115" t="s">
        <v>11</v>
      </c>
      <c r="K115">
        <v>27634.613000000001</v>
      </c>
      <c r="L115" t="s">
        <v>14</v>
      </c>
      <c r="M115">
        <v>26616.742999999999</v>
      </c>
      <c r="N115" t="s">
        <v>12</v>
      </c>
      <c r="O115">
        <v>23584.143</v>
      </c>
      <c r="P115" t="s">
        <v>20</v>
      </c>
      <c r="Q115">
        <v>9292.8169999999991</v>
      </c>
      <c r="R115" t="s">
        <v>20</v>
      </c>
      <c r="S115">
        <v>9295.652</v>
      </c>
      <c r="T115" t="s">
        <v>15</v>
      </c>
      <c r="U115">
        <v>130252.735</v>
      </c>
      <c r="V115" t="s">
        <v>10</v>
      </c>
      <c r="W115">
        <v>131961.04</v>
      </c>
    </row>
    <row r="116" spans="1:23" x14ac:dyDescent="0.25">
      <c r="A116">
        <v>0</v>
      </c>
      <c r="B116" s="1">
        <v>45657</v>
      </c>
      <c r="C116">
        <v>6</v>
      </c>
      <c r="D116" t="s">
        <v>18</v>
      </c>
      <c r="E116">
        <v>77461.903999999995</v>
      </c>
      <c r="F116" t="s">
        <v>17</v>
      </c>
      <c r="G116">
        <v>60102.321000000004</v>
      </c>
      <c r="H116" t="s">
        <v>15</v>
      </c>
      <c r="I116">
        <v>20112.998</v>
      </c>
      <c r="J116" t="s">
        <v>19</v>
      </c>
      <c r="K116">
        <v>27092.053</v>
      </c>
      <c r="L116" t="s">
        <v>15</v>
      </c>
      <c r="M116">
        <v>19592.276999999998</v>
      </c>
      <c r="N116" t="s">
        <v>17</v>
      </c>
      <c r="O116">
        <v>15706.965</v>
      </c>
      <c r="P116" t="s">
        <v>25</v>
      </c>
      <c r="Q116">
        <v>8474.6679999999997</v>
      </c>
      <c r="R116" t="s">
        <v>25</v>
      </c>
      <c r="S116">
        <v>7335.0420000000004</v>
      </c>
      <c r="T116" t="s">
        <v>17</v>
      </c>
      <c r="U116">
        <v>125404.859</v>
      </c>
      <c r="V116" t="s">
        <v>17</v>
      </c>
      <c r="W116">
        <v>110842.553</v>
      </c>
    </row>
    <row r="117" spans="1:23" x14ac:dyDescent="0.25">
      <c r="A117">
        <v>0</v>
      </c>
      <c r="B117" s="1">
        <v>45657</v>
      </c>
      <c r="C117">
        <v>7</v>
      </c>
      <c r="D117" t="s">
        <v>24</v>
      </c>
      <c r="E117">
        <v>75625.847999999998</v>
      </c>
      <c r="F117" t="s">
        <v>10</v>
      </c>
      <c r="G117">
        <v>59257.538999999997</v>
      </c>
      <c r="H117" t="s">
        <v>13</v>
      </c>
      <c r="I117">
        <v>19198.100999999999</v>
      </c>
      <c r="J117" t="s">
        <v>17</v>
      </c>
      <c r="K117">
        <v>22726.223999999998</v>
      </c>
      <c r="L117" t="s">
        <v>17</v>
      </c>
      <c r="M117">
        <v>18743.37</v>
      </c>
      <c r="N117" t="s">
        <v>16</v>
      </c>
      <c r="O117">
        <v>13480.254000000001</v>
      </c>
      <c r="P117" t="s">
        <v>18</v>
      </c>
      <c r="Q117">
        <v>4677.1670000000004</v>
      </c>
      <c r="R117" t="s">
        <v>501</v>
      </c>
      <c r="S117">
        <v>7152.3029999999999</v>
      </c>
      <c r="T117" t="s">
        <v>18</v>
      </c>
      <c r="U117">
        <v>105364.52099999999</v>
      </c>
      <c r="V117" t="s">
        <v>18</v>
      </c>
      <c r="W117">
        <v>99351.913</v>
      </c>
    </row>
    <row r="118" spans="1:23" x14ac:dyDescent="0.25">
      <c r="A118">
        <v>0</v>
      </c>
      <c r="B118" s="1">
        <v>45657</v>
      </c>
      <c r="C118">
        <v>8</v>
      </c>
      <c r="D118" t="s">
        <v>19</v>
      </c>
      <c r="E118">
        <v>67254.870999999999</v>
      </c>
      <c r="F118" t="s">
        <v>26</v>
      </c>
      <c r="G118">
        <v>54704.112000000001</v>
      </c>
      <c r="H118" t="s">
        <v>25</v>
      </c>
      <c r="I118">
        <v>15730.897999999999</v>
      </c>
      <c r="J118" t="s">
        <v>18</v>
      </c>
      <c r="K118">
        <v>22175.046999999999</v>
      </c>
      <c r="L118" t="s">
        <v>19</v>
      </c>
      <c r="M118">
        <v>14154.936</v>
      </c>
      <c r="N118" t="s">
        <v>25</v>
      </c>
      <c r="O118">
        <v>10706.067999999999</v>
      </c>
      <c r="P118" t="s">
        <v>11</v>
      </c>
      <c r="Q118">
        <v>4139.9340000000002</v>
      </c>
      <c r="R118" t="s">
        <v>18</v>
      </c>
      <c r="S118">
        <v>6776.8059999999996</v>
      </c>
      <c r="T118" t="s">
        <v>19</v>
      </c>
      <c r="U118">
        <v>98573.213000000003</v>
      </c>
      <c r="V118" t="s">
        <v>24</v>
      </c>
      <c r="W118">
        <v>92842.476999999999</v>
      </c>
    </row>
    <row r="119" spans="1:23" x14ac:dyDescent="0.25">
      <c r="A119">
        <v>0</v>
      </c>
      <c r="B119" s="1">
        <v>45657</v>
      </c>
      <c r="C119">
        <v>9</v>
      </c>
      <c r="D119" t="s">
        <v>17</v>
      </c>
      <c r="E119">
        <v>58821.656999999999</v>
      </c>
      <c r="F119" t="s">
        <v>19</v>
      </c>
      <c r="G119">
        <v>45450.866999999998</v>
      </c>
      <c r="H119" t="s">
        <v>19</v>
      </c>
      <c r="I119">
        <v>13962.575000000001</v>
      </c>
      <c r="J119" t="s">
        <v>23</v>
      </c>
      <c r="K119">
        <v>20709.937999999998</v>
      </c>
      <c r="L119" t="s">
        <v>25</v>
      </c>
      <c r="M119">
        <v>12419.377</v>
      </c>
      <c r="N119" t="s">
        <v>19</v>
      </c>
      <c r="O119">
        <v>9321.8230000000003</v>
      </c>
      <c r="P119" t="s">
        <v>13</v>
      </c>
      <c r="Q119">
        <v>3772.527</v>
      </c>
      <c r="R119" t="s">
        <v>23</v>
      </c>
      <c r="S119">
        <v>5265.8509999999997</v>
      </c>
      <c r="T119" t="s">
        <v>24</v>
      </c>
      <c r="U119">
        <v>95304.930999999997</v>
      </c>
      <c r="V119" t="s">
        <v>19</v>
      </c>
      <c r="W119">
        <v>86788.979000000007</v>
      </c>
    </row>
    <row r="120" spans="1:23" x14ac:dyDescent="0.25">
      <c r="A120">
        <v>0</v>
      </c>
      <c r="B120" s="1">
        <v>45657</v>
      </c>
      <c r="C120">
        <v>10</v>
      </c>
      <c r="D120" t="s">
        <v>16</v>
      </c>
      <c r="E120">
        <v>45906.658000000003</v>
      </c>
      <c r="F120" t="s">
        <v>16</v>
      </c>
      <c r="G120">
        <v>41686.659</v>
      </c>
      <c r="H120" t="s">
        <v>18</v>
      </c>
      <c r="I120">
        <v>13379.210999999999</v>
      </c>
      <c r="J120" t="s">
        <v>13</v>
      </c>
      <c r="K120">
        <v>17908.147000000001</v>
      </c>
      <c r="L120" t="s">
        <v>18</v>
      </c>
      <c r="M120">
        <v>9846.2389999999996</v>
      </c>
      <c r="N120" t="s">
        <v>18</v>
      </c>
      <c r="O120">
        <v>7516.3040000000001</v>
      </c>
      <c r="P120" t="s">
        <v>23</v>
      </c>
      <c r="Q120">
        <v>3654.5459999999998</v>
      </c>
      <c r="R120" t="s">
        <v>11</v>
      </c>
      <c r="S120">
        <v>5071.7089999999998</v>
      </c>
      <c r="T120" t="s">
        <v>13</v>
      </c>
      <c r="U120">
        <v>74149.88</v>
      </c>
      <c r="V120" t="s">
        <v>26</v>
      </c>
      <c r="W120">
        <v>66244.815000000002</v>
      </c>
    </row>
    <row r="121" spans="1:23" x14ac:dyDescent="0.25">
      <c r="A121">
        <v>0</v>
      </c>
      <c r="B121" s="1">
        <v>0</v>
      </c>
      <c r="C121">
        <v>0</v>
      </c>
      <c r="D121">
        <v>0</v>
      </c>
      <c r="E121">
        <v>0</v>
      </c>
      <c r="F121">
        <v>0</v>
      </c>
      <c r="G121">
        <v>0</v>
      </c>
      <c r="H121">
        <v>0</v>
      </c>
      <c r="I121">
        <v>0</v>
      </c>
      <c r="J121">
        <v>0</v>
      </c>
      <c r="K121">
        <v>0</v>
      </c>
      <c r="L121">
        <v>0</v>
      </c>
      <c r="M121">
        <v>0</v>
      </c>
      <c r="N121">
        <v>0</v>
      </c>
      <c r="O121">
        <v>0</v>
      </c>
      <c r="P121">
        <v>0</v>
      </c>
      <c r="Q121">
        <v>0</v>
      </c>
      <c r="R121">
        <v>0</v>
      </c>
      <c r="S121">
        <v>0</v>
      </c>
      <c r="T121">
        <v>0</v>
      </c>
      <c r="U121">
        <v>0</v>
      </c>
      <c r="V121">
        <v>0</v>
      </c>
      <c r="W121">
        <v>0</v>
      </c>
    </row>
    <row r="122" spans="1:23" x14ac:dyDescent="0.25">
      <c r="A122">
        <v>0</v>
      </c>
      <c r="B122" s="1">
        <v>0</v>
      </c>
      <c r="C122">
        <v>0</v>
      </c>
      <c r="D122">
        <v>0</v>
      </c>
      <c r="E122">
        <v>0</v>
      </c>
      <c r="F122">
        <v>0</v>
      </c>
      <c r="G122">
        <v>0</v>
      </c>
      <c r="H122">
        <v>0</v>
      </c>
      <c r="I122">
        <v>0</v>
      </c>
      <c r="J122">
        <v>0</v>
      </c>
      <c r="K122">
        <v>0</v>
      </c>
      <c r="L122">
        <v>0</v>
      </c>
      <c r="M122">
        <v>0</v>
      </c>
      <c r="N122">
        <v>0</v>
      </c>
      <c r="O122">
        <v>0</v>
      </c>
      <c r="P122">
        <v>0</v>
      </c>
      <c r="Q122">
        <v>0</v>
      </c>
      <c r="R122">
        <v>0</v>
      </c>
      <c r="S122">
        <v>0</v>
      </c>
      <c r="T122">
        <v>0</v>
      </c>
      <c r="U122">
        <v>0</v>
      </c>
      <c r="V122">
        <v>0</v>
      </c>
      <c r="W122">
        <v>0</v>
      </c>
    </row>
    <row r="123" spans="1:23" x14ac:dyDescent="0.25">
      <c r="A123">
        <v>0</v>
      </c>
      <c r="B123" s="1">
        <v>0</v>
      </c>
      <c r="C123">
        <v>0</v>
      </c>
      <c r="D123">
        <v>0</v>
      </c>
      <c r="E123">
        <v>0</v>
      </c>
      <c r="F123">
        <v>0</v>
      </c>
      <c r="G123">
        <v>0</v>
      </c>
      <c r="H123">
        <v>0</v>
      </c>
      <c r="I123">
        <v>0</v>
      </c>
      <c r="J123">
        <v>0</v>
      </c>
      <c r="K123">
        <v>0</v>
      </c>
      <c r="L123">
        <v>0</v>
      </c>
      <c r="M123">
        <v>0</v>
      </c>
      <c r="N123">
        <v>0</v>
      </c>
      <c r="O123">
        <v>0</v>
      </c>
      <c r="P123">
        <v>0</v>
      </c>
      <c r="Q123">
        <v>0</v>
      </c>
      <c r="R123">
        <v>0</v>
      </c>
      <c r="S123">
        <v>0</v>
      </c>
      <c r="T123">
        <v>0</v>
      </c>
      <c r="U123">
        <v>0</v>
      </c>
      <c r="V123">
        <v>0</v>
      </c>
      <c r="W123">
        <v>0</v>
      </c>
    </row>
    <row r="124" spans="1:23" x14ac:dyDescent="0.25">
      <c r="A124">
        <v>0</v>
      </c>
      <c r="B124" s="1">
        <v>0</v>
      </c>
      <c r="C124">
        <v>0</v>
      </c>
      <c r="D124">
        <v>0</v>
      </c>
      <c r="E124">
        <v>0</v>
      </c>
      <c r="F124">
        <v>0</v>
      </c>
      <c r="G124">
        <v>0</v>
      </c>
      <c r="H124">
        <v>0</v>
      </c>
      <c r="I124">
        <v>0</v>
      </c>
      <c r="J124">
        <v>0</v>
      </c>
      <c r="K124">
        <v>0</v>
      </c>
      <c r="L124">
        <v>0</v>
      </c>
      <c r="M124">
        <v>0</v>
      </c>
      <c r="N124">
        <v>0</v>
      </c>
      <c r="O124">
        <v>0</v>
      </c>
      <c r="P124">
        <v>0</v>
      </c>
      <c r="Q124">
        <v>0</v>
      </c>
      <c r="R124">
        <v>0</v>
      </c>
      <c r="S124">
        <v>0</v>
      </c>
      <c r="T124">
        <v>0</v>
      </c>
      <c r="U124">
        <v>0</v>
      </c>
      <c r="V124">
        <v>0</v>
      </c>
      <c r="W124">
        <v>0</v>
      </c>
    </row>
    <row r="125" spans="1:23" x14ac:dyDescent="0.25">
      <c r="A125">
        <v>0</v>
      </c>
      <c r="B125" s="1">
        <v>0</v>
      </c>
      <c r="C125">
        <v>0</v>
      </c>
      <c r="D125">
        <v>0</v>
      </c>
      <c r="E125">
        <v>0</v>
      </c>
      <c r="F125">
        <v>0</v>
      </c>
      <c r="G125">
        <v>0</v>
      </c>
      <c r="H125">
        <v>0</v>
      </c>
      <c r="I125">
        <v>0</v>
      </c>
      <c r="J125">
        <v>0</v>
      </c>
      <c r="K125">
        <v>0</v>
      </c>
      <c r="L125">
        <v>0</v>
      </c>
      <c r="M125">
        <v>0</v>
      </c>
      <c r="N125">
        <v>0</v>
      </c>
      <c r="O125">
        <v>0</v>
      </c>
      <c r="P125">
        <v>0</v>
      </c>
      <c r="Q125">
        <v>0</v>
      </c>
      <c r="R125">
        <v>0</v>
      </c>
      <c r="S125">
        <v>0</v>
      </c>
      <c r="T125">
        <v>0</v>
      </c>
      <c r="U125">
        <v>0</v>
      </c>
      <c r="V125">
        <v>0</v>
      </c>
      <c r="W125">
        <v>0</v>
      </c>
    </row>
    <row r="128" spans="1:23" x14ac:dyDescent="0.25">
      <c r="B128" t="s">
        <v>27</v>
      </c>
    </row>
    <row r="129" spans="2:15" x14ac:dyDescent="0.25">
      <c r="B129" t="s">
        <v>28</v>
      </c>
    </row>
    <row r="130" spans="2:15" x14ac:dyDescent="0.25">
      <c r="B130" t="s">
        <v>29</v>
      </c>
    </row>
    <row r="134" spans="2:15" x14ac:dyDescent="0.25">
      <c r="B134">
        <v>0</v>
      </c>
      <c r="C134" t="s">
        <v>538</v>
      </c>
      <c r="D134">
        <v>0</v>
      </c>
      <c r="E134" s="1">
        <v>42369</v>
      </c>
      <c r="F134" s="1">
        <v>42735</v>
      </c>
      <c r="G134" s="1">
        <v>43100</v>
      </c>
      <c r="H134" s="1">
        <v>43465</v>
      </c>
      <c r="I134" s="1">
        <v>43830</v>
      </c>
      <c r="J134" s="1">
        <v>44196</v>
      </c>
      <c r="K134" s="1">
        <v>44561</v>
      </c>
      <c r="L134" s="1">
        <v>44926</v>
      </c>
      <c r="M134" s="1">
        <v>45291</v>
      </c>
      <c r="N134" s="1">
        <v>45657</v>
      </c>
      <c r="O134">
        <v>0</v>
      </c>
    </row>
    <row r="135" spans="2:15" x14ac:dyDescent="0.25">
      <c r="B135">
        <v>1</v>
      </c>
      <c r="C135" t="s">
        <v>12</v>
      </c>
      <c r="D135" t="s">
        <v>66</v>
      </c>
      <c r="E135">
        <v>90461.349000000002</v>
      </c>
      <c r="F135">
        <v>80420.395000000004</v>
      </c>
      <c r="G135">
        <v>88840.528000000006</v>
      </c>
      <c r="H135">
        <v>102931.757</v>
      </c>
      <c r="I135">
        <v>102959.73699999999</v>
      </c>
      <c r="J135">
        <v>87209.785000000003</v>
      </c>
      <c r="K135">
        <v>102959.6</v>
      </c>
      <c r="L135">
        <v>136022.73300000001</v>
      </c>
      <c r="M135">
        <v>136863.98300000001</v>
      </c>
      <c r="N135">
        <v>138298.125</v>
      </c>
      <c r="O135" t="s">
        <v>0</v>
      </c>
    </row>
    <row r="136" spans="2:15" x14ac:dyDescent="0.25">
      <c r="B136">
        <v>2</v>
      </c>
      <c r="C136" t="s">
        <v>10</v>
      </c>
      <c r="D136" t="s">
        <v>67</v>
      </c>
      <c r="E136">
        <v>85085.255999999994</v>
      </c>
      <c r="F136">
        <v>86583.657000000007</v>
      </c>
      <c r="G136">
        <v>90977.986999999994</v>
      </c>
      <c r="H136">
        <v>92920.84</v>
      </c>
      <c r="I136">
        <v>96021.823000000004</v>
      </c>
      <c r="J136">
        <v>80976.744999999995</v>
      </c>
      <c r="K136">
        <v>92431.429000000004</v>
      </c>
      <c r="L136">
        <v>105907.073</v>
      </c>
      <c r="M136">
        <v>108584.848</v>
      </c>
      <c r="N136">
        <v>102604.459</v>
      </c>
      <c r="O136" t="s">
        <v>0</v>
      </c>
    </row>
    <row r="137" spans="2:15" x14ac:dyDescent="0.25">
      <c r="B137">
        <v>3</v>
      </c>
      <c r="C137" t="s">
        <v>11</v>
      </c>
      <c r="D137" t="s">
        <v>68</v>
      </c>
      <c r="E137">
        <v>65515.125</v>
      </c>
      <c r="F137">
        <v>65346.675000000003</v>
      </c>
      <c r="G137">
        <v>69014.868000000002</v>
      </c>
      <c r="H137">
        <v>75510.528999999995</v>
      </c>
      <c r="I137">
        <v>78853.960000000006</v>
      </c>
      <c r="J137">
        <v>70409.959000000003</v>
      </c>
      <c r="K137">
        <v>78161.793000000005</v>
      </c>
      <c r="L137">
        <v>93519.563999999998</v>
      </c>
      <c r="M137">
        <v>92686.013999999996</v>
      </c>
      <c r="N137">
        <v>95766.96</v>
      </c>
      <c r="O137" t="s">
        <v>0</v>
      </c>
    </row>
    <row r="138" spans="2:15" x14ac:dyDescent="0.25">
      <c r="B138">
        <v>4</v>
      </c>
      <c r="C138" t="s">
        <v>14</v>
      </c>
      <c r="D138" t="s">
        <v>71</v>
      </c>
      <c r="E138">
        <v>84047.910999999993</v>
      </c>
      <c r="F138">
        <v>80799.606</v>
      </c>
      <c r="G138">
        <v>79808.712</v>
      </c>
      <c r="H138">
        <v>76226.391000000003</v>
      </c>
      <c r="I138">
        <v>77342.051999999996</v>
      </c>
      <c r="J138">
        <v>62845.824999999997</v>
      </c>
      <c r="K138">
        <v>69994.660999999993</v>
      </c>
      <c r="L138">
        <v>81571.7</v>
      </c>
      <c r="M138">
        <v>87739.692999999999</v>
      </c>
      <c r="N138">
        <v>91593.218999999997</v>
      </c>
      <c r="O138" t="s">
        <v>0</v>
      </c>
    </row>
    <row r="139" spans="2:15" x14ac:dyDescent="0.25">
      <c r="B139">
        <v>5</v>
      </c>
      <c r="C139" t="s">
        <v>15</v>
      </c>
      <c r="D139" t="s">
        <v>30</v>
      </c>
      <c r="E139">
        <v>67374.698999999993</v>
      </c>
      <c r="F139">
        <v>71588.206999999995</v>
      </c>
      <c r="G139">
        <v>80321.813999999998</v>
      </c>
      <c r="H139">
        <v>93963.032999999996</v>
      </c>
      <c r="I139">
        <v>95917.426999999996</v>
      </c>
      <c r="J139">
        <v>100830.54</v>
      </c>
      <c r="K139">
        <v>110992.201</v>
      </c>
      <c r="L139">
        <v>109179.91499999999</v>
      </c>
      <c r="M139">
        <v>98659.402000000002</v>
      </c>
      <c r="N139">
        <v>90341.175000000003</v>
      </c>
      <c r="O139" t="s">
        <v>0</v>
      </c>
    </row>
    <row r="140" spans="2:15" x14ac:dyDescent="0.25">
      <c r="B140">
        <v>6</v>
      </c>
      <c r="C140" t="s">
        <v>18</v>
      </c>
      <c r="D140" t="s">
        <v>69</v>
      </c>
      <c r="E140">
        <v>55000.497000000003</v>
      </c>
      <c r="F140">
        <v>57283.798999999999</v>
      </c>
      <c r="G140">
        <v>61169.654000000002</v>
      </c>
      <c r="H140">
        <v>65261.760000000002</v>
      </c>
      <c r="I140">
        <v>64572.091999999997</v>
      </c>
      <c r="J140">
        <v>55263.633000000002</v>
      </c>
      <c r="K140">
        <v>70836.342999999993</v>
      </c>
      <c r="L140">
        <v>79426.284</v>
      </c>
      <c r="M140">
        <v>79321.812999999995</v>
      </c>
      <c r="N140">
        <v>77461.903999999995</v>
      </c>
      <c r="O140" t="s">
        <v>0</v>
      </c>
    </row>
    <row r="141" spans="2:15" x14ac:dyDescent="0.25">
      <c r="B141">
        <v>7</v>
      </c>
      <c r="C141" t="s">
        <v>24</v>
      </c>
      <c r="D141" t="s">
        <v>70</v>
      </c>
      <c r="E141">
        <v>42481.97</v>
      </c>
      <c r="F141">
        <v>43812.042999999998</v>
      </c>
      <c r="G141">
        <v>46956.196000000004</v>
      </c>
      <c r="H141">
        <v>53391.624000000003</v>
      </c>
      <c r="I141">
        <v>57075.646000000001</v>
      </c>
      <c r="J141">
        <v>54231.705000000002</v>
      </c>
      <c r="K141">
        <v>66551.081999999995</v>
      </c>
      <c r="L141">
        <v>77174.115000000005</v>
      </c>
      <c r="M141">
        <v>72888.921000000002</v>
      </c>
      <c r="N141">
        <v>75625.847999999998</v>
      </c>
      <c r="O141" t="s">
        <v>0</v>
      </c>
    </row>
    <row r="142" spans="2:15" x14ac:dyDescent="0.25">
      <c r="B142">
        <v>8</v>
      </c>
      <c r="C142" t="s">
        <v>19</v>
      </c>
      <c r="D142" t="s">
        <v>72</v>
      </c>
      <c r="E142">
        <v>49897.150999999998</v>
      </c>
      <c r="F142">
        <v>50912.04</v>
      </c>
      <c r="G142">
        <v>53116.106</v>
      </c>
      <c r="H142">
        <v>57220.031999999999</v>
      </c>
      <c r="I142">
        <v>58358.610999999997</v>
      </c>
      <c r="J142">
        <v>52570.317000000003</v>
      </c>
      <c r="K142">
        <v>63297.103999999999</v>
      </c>
      <c r="L142">
        <v>77755.698000000004</v>
      </c>
      <c r="M142">
        <v>69953.604000000007</v>
      </c>
      <c r="N142">
        <v>67254.870999999999</v>
      </c>
      <c r="O142" t="s">
        <v>0</v>
      </c>
    </row>
    <row r="143" spans="2:15" x14ac:dyDescent="0.25">
      <c r="B143">
        <v>9</v>
      </c>
      <c r="C143" t="s">
        <v>17</v>
      </c>
      <c r="D143" t="s">
        <v>73</v>
      </c>
      <c r="E143">
        <v>44810.351999999999</v>
      </c>
      <c r="F143">
        <v>46957.633999999998</v>
      </c>
      <c r="G143">
        <v>45331.186999999998</v>
      </c>
      <c r="H143">
        <v>47826.603999999999</v>
      </c>
      <c r="I143">
        <v>49282.197</v>
      </c>
      <c r="J143">
        <v>51555.97</v>
      </c>
      <c r="K143">
        <v>58254.500999999997</v>
      </c>
      <c r="L143">
        <v>65741.872000000003</v>
      </c>
      <c r="M143">
        <v>62206.686999999998</v>
      </c>
      <c r="N143">
        <v>58821.656999999999</v>
      </c>
      <c r="O143" t="s">
        <v>0</v>
      </c>
    </row>
    <row r="144" spans="2:15" x14ac:dyDescent="0.25">
      <c r="B144">
        <v>10</v>
      </c>
      <c r="C144" t="s">
        <v>16</v>
      </c>
      <c r="D144" t="s">
        <v>74</v>
      </c>
      <c r="E144">
        <v>34911.258000000002</v>
      </c>
      <c r="F144">
        <v>35630.078000000001</v>
      </c>
      <c r="G144">
        <v>36699.731</v>
      </c>
      <c r="H144">
        <v>35746.377999999997</v>
      </c>
      <c r="I144">
        <v>39326.531000000003</v>
      </c>
      <c r="J144">
        <v>35923.798999999999</v>
      </c>
      <c r="K144">
        <v>42022.296999999999</v>
      </c>
      <c r="L144">
        <v>48242.906000000003</v>
      </c>
      <c r="M144">
        <v>48556.303</v>
      </c>
      <c r="N144">
        <v>45906.658000000003</v>
      </c>
      <c r="O144" t="s">
        <v>0</v>
      </c>
    </row>
    <row r="145" spans="2:15" x14ac:dyDescent="0.25">
      <c r="B145">
        <v>0</v>
      </c>
      <c r="C145">
        <v>0</v>
      </c>
      <c r="D145">
        <v>0</v>
      </c>
      <c r="E145">
        <v>0</v>
      </c>
      <c r="F145">
        <v>0</v>
      </c>
      <c r="G145">
        <v>0</v>
      </c>
      <c r="H145">
        <v>0</v>
      </c>
      <c r="I145">
        <v>0</v>
      </c>
      <c r="J145">
        <v>0</v>
      </c>
      <c r="K145">
        <v>0</v>
      </c>
      <c r="L145">
        <v>0</v>
      </c>
      <c r="M145">
        <v>0</v>
      </c>
      <c r="N145">
        <v>0</v>
      </c>
      <c r="O145">
        <v>0</v>
      </c>
    </row>
    <row r="146" spans="2:15" x14ac:dyDescent="0.25">
      <c r="B146">
        <v>0</v>
      </c>
      <c r="C146">
        <v>0</v>
      </c>
      <c r="D146">
        <v>0</v>
      </c>
      <c r="E146" s="1">
        <v>42369</v>
      </c>
      <c r="F146" s="1">
        <v>42735</v>
      </c>
      <c r="G146" s="1">
        <v>43100</v>
      </c>
      <c r="H146" s="1">
        <v>43465</v>
      </c>
      <c r="I146" s="1">
        <v>43830</v>
      </c>
      <c r="J146" s="1">
        <v>44196</v>
      </c>
      <c r="K146" s="1">
        <v>44561</v>
      </c>
      <c r="L146" s="1">
        <v>44926</v>
      </c>
      <c r="M146" s="1">
        <v>45291</v>
      </c>
      <c r="N146" s="1">
        <v>45657</v>
      </c>
      <c r="O146">
        <v>0</v>
      </c>
    </row>
    <row r="147" spans="2:15" x14ac:dyDescent="0.25">
      <c r="B147">
        <v>1</v>
      </c>
      <c r="C147" t="s">
        <v>12</v>
      </c>
      <c r="D147" t="s">
        <v>66</v>
      </c>
      <c r="E147">
        <v>1</v>
      </c>
      <c r="F147">
        <v>3</v>
      </c>
      <c r="G147">
        <v>2</v>
      </c>
      <c r="H147">
        <v>1</v>
      </c>
      <c r="I147">
        <v>1</v>
      </c>
      <c r="J147">
        <v>2</v>
      </c>
      <c r="K147">
        <v>2</v>
      </c>
      <c r="L147">
        <v>1</v>
      </c>
      <c r="M147">
        <v>1</v>
      </c>
      <c r="N147">
        <v>1</v>
      </c>
      <c r="O147" t="s">
        <v>31</v>
      </c>
    </row>
    <row r="148" spans="2:15" x14ac:dyDescent="0.25">
      <c r="B148">
        <v>2</v>
      </c>
      <c r="C148" t="s">
        <v>10</v>
      </c>
      <c r="D148" t="s">
        <v>67</v>
      </c>
      <c r="E148">
        <v>2</v>
      </c>
      <c r="F148">
        <v>1</v>
      </c>
      <c r="G148">
        <v>1</v>
      </c>
      <c r="H148">
        <v>3</v>
      </c>
      <c r="I148">
        <v>2</v>
      </c>
      <c r="J148">
        <v>3</v>
      </c>
      <c r="K148">
        <v>3</v>
      </c>
      <c r="L148">
        <v>3</v>
      </c>
      <c r="M148">
        <v>2</v>
      </c>
      <c r="N148">
        <v>2</v>
      </c>
      <c r="O148" t="s">
        <v>31</v>
      </c>
    </row>
    <row r="149" spans="2:15" x14ac:dyDescent="0.25">
      <c r="B149">
        <v>3</v>
      </c>
      <c r="C149" t="s">
        <v>11</v>
      </c>
      <c r="D149" t="s">
        <v>68</v>
      </c>
      <c r="E149">
        <v>5</v>
      </c>
      <c r="F149">
        <v>5</v>
      </c>
      <c r="G149">
        <v>5</v>
      </c>
      <c r="H149">
        <v>5</v>
      </c>
      <c r="I149">
        <v>4</v>
      </c>
      <c r="J149">
        <v>4</v>
      </c>
      <c r="K149">
        <v>4</v>
      </c>
      <c r="L149">
        <v>4</v>
      </c>
      <c r="M149">
        <v>4</v>
      </c>
      <c r="N149">
        <v>3</v>
      </c>
      <c r="O149" t="s">
        <v>31</v>
      </c>
    </row>
    <row r="150" spans="2:15" x14ac:dyDescent="0.25">
      <c r="B150">
        <v>4</v>
      </c>
      <c r="C150" t="s">
        <v>14</v>
      </c>
      <c r="D150" t="s">
        <v>71</v>
      </c>
      <c r="E150">
        <v>3</v>
      </c>
      <c r="F150">
        <v>2</v>
      </c>
      <c r="G150">
        <v>4</v>
      </c>
      <c r="H150">
        <v>4</v>
      </c>
      <c r="I150">
        <v>5</v>
      </c>
      <c r="J150">
        <v>5</v>
      </c>
      <c r="K150">
        <v>6</v>
      </c>
      <c r="L150">
        <v>5</v>
      </c>
      <c r="M150">
        <v>5</v>
      </c>
      <c r="N150">
        <v>4</v>
      </c>
      <c r="O150" t="s">
        <v>31</v>
      </c>
    </row>
    <row r="151" spans="2:15" x14ac:dyDescent="0.25">
      <c r="B151">
        <v>5</v>
      </c>
      <c r="C151" t="s">
        <v>15</v>
      </c>
      <c r="D151" t="s">
        <v>30</v>
      </c>
      <c r="E151">
        <v>4</v>
      </c>
      <c r="F151">
        <v>4</v>
      </c>
      <c r="G151">
        <v>3</v>
      </c>
      <c r="H151">
        <v>2</v>
      </c>
      <c r="I151">
        <v>3</v>
      </c>
      <c r="J151">
        <v>1</v>
      </c>
      <c r="K151">
        <v>1</v>
      </c>
      <c r="L151">
        <v>2</v>
      </c>
      <c r="M151">
        <v>3</v>
      </c>
      <c r="N151">
        <v>5</v>
      </c>
      <c r="O151" t="s">
        <v>31</v>
      </c>
    </row>
    <row r="152" spans="2:15" x14ac:dyDescent="0.25">
      <c r="B152">
        <v>6</v>
      </c>
      <c r="C152" t="s">
        <v>18</v>
      </c>
      <c r="D152" t="s">
        <v>69</v>
      </c>
      <c r="E152">
        <v>6</v>
      </c>
      <c r="F152">
        <v>6</v>
      </c>
      <c r="G152">
        <v>6</v>
      </c>
      <c r="H152">
        <v>6</v>
      </c>
      <c r="I152">
        <v>6</v>
      </c>
      <c r="J152">
        <v>6</v>
      </c>
      <c r="K152">
        <v>5</v>
      </c>
      <c r="L152">
        <v>6</v>
      </c>
      <c r="M152">
        <v>6</v>
      </c>
      <c r="N152">
        <v>6</v>
      </c>
      <c r="O152" t="s">
        <v>31</v>
      </c>
    </row>
    <row r="153" spans="2:15" x14ac:dyDescent="0.25">
      <c r="B153">
        <v>7</v>
      </c>
      <c r="C153" t="s">
        <v>24</v>
      </c>
      <c r="D153" t="s">
        <v>70</v>
      </c>
      <c r="E153">
        <v>9</v>
      </c>
      <c r="F153">
        <v>9</v>
      </c>
      <c r="G153">
        <v>8</v>
      </c>
      <c r="H153">
        <v>8</v>
      </c>
      <c r="I153">
        <v>8</v>
      </c>
      <c r="J153">
        <v>7</v>
      </c>
      <c r="K153">
        <v>7</v>
      </c>
      <c r="L153">
        <v>8</v>
      </c>
      <c r="M153">
        <v>7</v>
      </c>
      <c r="N153">
        <v>7</v>
      </c>
      <c r="O153" t="s">
        <v>31</v>
      </c>
    </row>
    <row r="154" spans="2:15" x14ac:dyDescent="0.25">
      <c r="B154">
        <v>8</v>
      </c>
      <c r="C154" t="s">
        <v>19</v>
      </c>
      <c r="D154" t="s">
        <v>72</v>
      </c>
      <c r="E154">
        <v>7</v>
      </c>
      <c r="F154">
        <v>7</v>
      </c>
      <c r="G154">
        <v>7</v>
      </c>
      <c r="H154">
        <v>7</v>
      </c>
      <c r="I154">
        <v>7</v>
      </c>
      <c r="J154">
        <v>8</v>
      </c>
      <c r="K154">
        <v>8</v>
      </c>
      <c r="L154">
        <v>7</v>
      </c>
      <c r="M154">
        <v>8</v>
      </c>
      <c r="N154">
        <v>8</v>
      </c>
      <c r="O154" t="s">
        <v>31</v>
      </c>
    </row>
    <row r="155" spans="2:15" x14ac:dyDescent="0.25">
      <c r="B155">
        <v>9</v>
      </c>
      <c r="C155" t="s">
        <v>17</v>
      </c>
      <c r="D155" t="s">
        <v>73</v>
      </c>
      <c r="E155">
        <v>8</v>
      </c>
      <c r="F155">
        <v>8</v>
      </c>
      <c r="G155">
        <v>9</v>
      </c>
      <c r="H155">
        <v>9</v>
      </c>
      <c r="I155">
        <v>9</v>
      </c>
      <c r="J155">
        <v>9</v>
      </c>
      <c r="K155">
        <v>9</v>
      </c>
      <c r="L155">
        <v>9</v>
      </c>
      <c r="M155">
        <v>9</v>
      </c>
      <c r="N155">
        <v>9</v>
      </c>
      <c r="O155" t="s">
        <v>31</v>
      </c>
    </row>
    <row r="156" spans="2:15" x14ac:dyDescent="0.25">
      <c r="B156">
        <v>10</v>
      </c>
      <c r="C156" t="s">
        <v>16</v>
      </c>
      <c r="D156" t="s">
        <v>74</v>
      </c>
      <c r="E156">
        <v>10</v>
      </c>
      <c r="F156">
        <v>10</v>
      </c>
      <c r="G156">
        <v>10</v>
      </c>
      <c r="H156">
        <v>11</v>
      </c>
      <c r="I156">
        <v>10</v>
      </c>
      <c r="J156">
        <v>10</v>
      </c>
      <c r="K156">
        <v>10</v>
      </c>
      <c r="L156">
        <v>10</v>
      </c>
      <c r="M156">
        <v>10</v>
      </c>
      <c r="N156">
        <v>10</v>
      </c>
      <c r="O156" t="s">
        <v>31</v>
      </c>
    </row>
    <row r="157" spans="2:15" x14ac:dyDescent="0.25">
      <c r="B157">
        <v>0</v>
      </c>
      <c r="C157">
        <v>0</v>
      </c>
      <c r="D157">
        <v>0</v>
      </c>
      <c r="E157">
        <v>0</v>
      </c>
      <c r="F157">
        <v>0</v>
      </c>
      <c r="G157">
        <v>0</v>
      </c>
      <c r="H157">
        <v>0</v>
      </c>
      <c r="I157">
        <v>0</v>
      </c>
      <c r="J157">
        <v>0</v>
      </c>
      <c r="K157">
        <v>0</v>
      </c>
      <c r="L157">
        <v>0</v>
      </c>
      <c r="M157">
        <v>0</v>
      </c>
      <c r="N157">
        <v>0</v>
      </c>
      <c r="O157">
        <v>0</v>
      </c>
    </row>
    <row r="158" spans="2:15" x14ac:dyDescent="0.25">
      <c r="B158">
        <v>0</v>
      </c>
      <c r="C158">
        <v>0</v>
      </c>
      <c r="D158">
        <v>0</v>
      </c>
      <c r="E158">
        <v>0</v>
      </c>
      <c r="F158">
        <v>0</v>
      </c>
      <c r="G158">
        <v>0</v>
      </c>
      <c r="H158">
        <v>0</v>
      </c>
      <c r="I158">
        <v>0</v>
      </c>
      <c r="J158">
        <v>0</v>
      </c>
      <c r="K158">
        <v>0</v>
      </c>
      <c r="L158">
        <v>0</v>
      </c>
      <c r="M158">
        <v>0</v>
      </c>
      <c r="N158">
        <v>0</v>
      </c>
      <c r="O158">
        <v>0</v>
      </c>
    </row>
    <row r="159" spans="2:15" x14ac:dyDescent="0.25">
      <c r="B159">
        <v>0</v>
      </c>
      <c r="C159">
        <v>0</v>
      </c>
      <c r="D159">
        <v>0</v>
      </c>
      <c r="E159">
        <v>0</v>
      </c>
      <c r="F159">
        <v>0</v>
      </c>
      <c r="G159">
        <v>0</v>
      </c>
      <c r="H159">
        <v>0</v>
      </c>
      <c r="I159">
        <v>0</v>
      </c>
      <c r="J159">
        <v>0</v>
      </c>
      <c r="K159">
        <v>0</v>
      </c>
      <c r="L159">
        <v>0</v>
      </c>
      <c r="M159">
        <v>0</v>
      </c>
      <c r="N159">
        <v>0</v>
      </c>
      <c r="O159">
        <v>0</v>
      </c>
    </row>
    <row r="160" spans="2:15" x14ac:dyDescent="0.25">
      <c r="B160">
        <v>0</v>
      </c>
      <c r="C160">
        <v>0</v>
      </c>
      <c r="D160">
        <v>0</v>
      </c>
      <c r="E160">
        <v>0</v>
      </c>
      <c r="F160">
        <v>0</v>
      </c>
      <c r="G160">
        <v>0</v>
      </c>
      <c r="H160">
        <v>0</v>
      </c>
      <c r="I160">
        <v>0</v>
      </c>
      <c r="J160">
        <v>0</v>
      </c>
      <c r="K160">
        <v>0</v>
      </c>
      <c r="L160">
        <v>0</v>
      </c>
      <c r="M160">
        <v>0</v>
      </c>
      <c r="N160">
        <v>0</v>
      </c>
      <c r="O160">
        <v>0</v>
      </c>
    </row>
    <row r="161" spans="2:15" x14ac:dyDescent="0.25">
      <c r="B161">
        <v>0</v>
      </c>
      <c r="C161" t="s">
        <v>538</v>
      </c>
      <c r="D161">
        <v>0</v>
      </c>
      <c r="E161" s="1">
        <v>42369</v>
      </c>
      <c r="F161" s="1">
        <v>42735</v>
      </c>
      <c r="G161" s="1">
        <v>43100</v>
      </c>
      <c r="H161" s="1">
        <v>43465</v>
      </c>
      <c r="I161" s="1">
        <v>43830</v>
      </c>
      <c r="J161" s="1">
        <v>44196</v>
      </c>
      <c r="K161" s="1">
        <v>44561</v>
      </c>
      <c r="L161" s="1">
        <v>44926</v>
      </c>
      <c r="M161" s="1">
        <v>45291</v>
      </c>
      <c r="N161" s="1">
        <v>45657</v>
      </c>
      <c r="O161">
        <v>0</v>
      </c>
    </row>
    <row r="162" spans="2:15" x14ac:dyDescent="0.25">
      <c r="B162">
        <v>1</v>
      </c>
      <c r="C162" t="s">
        <v>15</v>
      </c>
      <c r="D162" t="s">
        <v>30</v>
      </c>
      <c r="E162">
        <v>76143.706000000006</v>
      </c>
      <c r="F162">
        <v>76331.633000000002</v>
      </c>
      <c r="G162">
        <v>81637.864000000001</v>
      </c>
      <c r="H162">
        <v>91632.582999999999</v>
      </c>
      <c r="I162">
        <v>95033.497000000003</v>
      </c>
      <c r="J162">
        <v>101120.62300000001</v>
      </c>
      <c r="K162">
        <v>122247.867</v>
      </c>
      <c r="L162">
        <v>152668.628</v>
      </c>
      <c r="M162">
        <v>135264.76300000001</v>
      </c>
      <c r="N162">
        <v>134471.02799999999</v>
      </c>
      <c r="O162" t="s">
        <v>1</v>
      </c>
    </row>
    <row r="163" spans="2:15" x14ac:dyDescent="0.25">
      <c r="B163">
        <v>2</v>
      </c>
      <c r="C163" t="s">
        <v>11</v>
      </c>
      <c r="D163" t="s">
        <v>68</v>
      </c>
      <c r="E163">
        <v>72923.236999999994</v>
      </c>
      <c r="F163">
        <v>68876.183000000005</v>
      </c>
      <c r="G163">
        <v>74348.764999999999</v>
      </c>
      <c r="H163">
        <v>87686.879000000001</v>
      </c>
      <c r="I163">
        <v>89770.514999999999</v>
      </c>
      <c r="J163">
        <v>78447.688999999998</v>
      </c>
      <c r="K163">
        <v>90195.065000000002</v>
      </c>
      <c r="L163">
        <v>104675.91800000001</v>
      </c>
      <c r="M163">
        <v>93976.312999999995</v>
      </c>
      <c r="N163">
        <v>87718.232000000004</v>
      </c>
      <c r="O163" t="s">
        <v>1</v>
      </c>
    </row>
    <row r="164" spans="2:15" x14ac:dyDescent="0.25">
      <c r="B164">
        <v>3</v>
      </c>
      <c r="C164" t="s">
        <v>24</v>
      </c>
      <c r="D164" t="s">
        <v>70</v>
      </c>
      <c r="E164">
        <v>37475.07</v>
      </c>
      <c r="F164">
        <v>38142.673999999999</v>
      </c>
      <c r="G164">
        <v>40911.423000000003</v>
      </c>
      <c r="H164">
        <v>49031.336000000003</v>
      </c>
      <c r="I164">
        <v>51625.639000000003</v>
      </c>
      <c r="J164">
        <v>52067.095999999998</v>
      </c>
      <c r="K164">
        <v>61311.913</v>
      </c>
      <c r="L164">
        <v>69723.028999999995</v>
      </c>
      <c r="M164">
        <v>71868.873000000007</v>
      </c>
      <c r="N164">
        <v>69009.066000000006</v>
      </c>
      <c r="O164" t="s">
        <v>1</v>
      </c>
    </row>
    <row r="165" spans="2:15" x14ac:dyDescent="0.25">
      <c r="B165">
        <v>4</v>
      </c>
      <c r="C165" t="s">
        <v>18</v>
      </c>
      <c r="D165" t="s">
        <v>69</v>
      </c>
      <c r="E165">
        <v>42603.487999999998</v>
      </c>
      <c r="F165">
        <v>44258.476999999999</v>
      </c>
      <c r="G165">
        <v>46684.968000000001</v>
      </c>
      <c r="H165">
        <v>53037.574999999997</v>
      </c>
      <c r="I165">
        <v>52193.057999999997</v>
      </c>
      <c r="J165">
        <v>49299.241999999998</v>
      </c>
      <c r="K165">
        <v>60137.203999999998</v>
      </c>
      <c r="L165">
        <v>68381.304999999993</v>
      </c>
      <c r="M165">
        <v>66956.649000000005</v>
      </c>
      <c r="N165">
        <v>62883.756999999998</v>
      </c>
      <c r="O165" t="s">
        <v>1</v>
      </c>
    </row>
    <row r="166" spans="2:15" x14ac:dyDescent="0.25">
      <c r="B166">
        <v>5</v>
      </c>
      <c r="C166" t="s">
        <v>12</v>
      </c>
      <c r="D166" t="s">
        <v>66</v>
      </c>
      <c r="E166">
        <v>42627.731</v>
      </c>
      <c r="F166">
        <v>39107.031999999999</v>
      </c>
      <c r="G166">
        <v>41584.413999999997</v>
      </c>
      <c r="H166">
        <v>47606.438000000002</v>
      </c>
      <c r="I166">
        <v>55543.491999999998</v>
      </c>
      <c r="J166">
        <v>49058.16</v>
      </c>
      <c r="K166">
        <v>52486.712</v>
      </c>
      <c r="L166">
        <v>70331.214000000007</v>
      </c>
      <c r="M166">
        <v>62800.366999999998</v>
      </c>
      <c r="N166">
        <v>61905.368999999999</v>
      </c>
      <c r="O166" t="s">
        <v>1</v>
      </c>
    </row>
    <row r="167" spans="2:15" x14ac:dyDescent="0.25">
      <c r="B167">
        <v>6</v>
      </c>
      <c r="C167" t="s">
        <v>17</v>
      </c>
      <c r="D167" t="s">
        <v>73</v>
      </c>
      <c r="E167">
        <v>48495.150999999998</v>
      </c>
      <c r="F167">
        <v>52649.504999999997</v>
      </c>
      <c r="G167">
        <v>47637.612999999998</v>
      </c>
      <c r="H167">
        <v>49136.807999999997</v>
      </c>
      <c r="I167">
        <v>48986.197999999997</v>
      </c>
      <c r="J167">
        <v>51218.095999999998</v>
      </c>
      <c r="K167">
        <v>58067.69</v>
      </c>
      <c r="L167">
        <v>70533.804999999993</v>
      </c>
      <c r="M167">
        <v>62431.07</v>
      </c>
      <c r="N167">
        <v>60102.321000000004</v>
      </c>
      <c r="O167" t="s">
        <v>1</v>
      </c>
    </row>
    <row r="168" spans="2:15" x14ac:dyDescent="0.25">
      <c r="B168">
        <v>7</v>
      </c>
      <c r="C168" t="s">
        <v>10</v>
      </c>
      <c r="D168" t="s">
        <v>67</v>
      </c>
      <c r="E168">
        <v>42495.951000000001</v>
      </c>
      <c r="F168">
        <v>44422.909</v>
      </c>
      <c r="G168">
        <v>47801.413</v>
      </c>
      <c r="H168">
        <v>53075.803999999996</v>
      </c>
      <c r="I168">
        <v>54062.241999999998</v>
      </c>
      <c r="J168">
        <v>45668.607000000004</v>
      </c>
      <c r="K168">
        <v>52690.487999999998</v>
      </c>
      <c r="L168">
        <v>60584.991999999998</v>
      </c>
      <c r="M168">
        <v>60125.838000000003</v>
      </c>
      <c r="N168">
        <v>59257.538999999997</v>
      </c>
      <c r="O168" t="s">
        <v>1</v>
      </c>
    </row>
    <row r="169" spans="2:15" x14ac:dyDescent="0.25">
      <c r="B169">
        <v>8</v>
      </c>
      <c r="C169" t="s">
        <v>26</v>
      </c>
      <c r="D169" t="s">
        <v>75</v>
      </c>
      <c r="E169">
        <v>32458.903999999999</v>
      </c>
      <c r="F169">
        <v>35093.5</v>
      </c>
      <c r="G169">
        <v>36910.487999999998</v>
      </c>
      <c r="H169">
        <v>42685.832000000002</v>
      </c>
      <c r="I169">
        <v>42861.084999999999</v>
      </c>
      <c r="J169">
        <v>39912.81</v>
      </c>
      <c r="K169">
        <v>45232.764999999999</v>
      </c>
      <c r="L169">
        <v>54027.516000000003</v>
      </c>
      <c r="M169">
        <v>55115.813000000002</v>
      </c>
      <c r="N169">
        <v>54704.112000000001</v>
      </c>
      <c r="O169" t="s">
        <v>1</v>
      </c>
    </row>
    <row r="170" spans="2:15" x14ac:dyDescent="0.25">
      <c r="B170">
        <v>9</v>
      </c>
      <c r="C170" t="s">
        <v>19</v>
      </c>
      <c r="D170" t="s">
        <v>72</v>
      </c>
      <c r="E170">
        <v>32593.210999999999</v>
      </c>
      <c r="F170">
        <v>32888.76</v>
      </c>
      <c r="G170">
        <v>33961.633000000002</v>
      </c>
      <c r="H170">
        <v>38660.688999999998</v>
      </c>
      <c r="I170">
        <v>39866.116000000002</v>
      </c>
      <c r="J170">
        <v>35970.218000000001</v>
      </c>
      <c r="K170">
        <v>42992.476999999999</v>
      </c>
      <c r="L170">
        <v>52137.067000000003</v>
      </c>
      <c r="M170">
        <v>47436.311999999998</v>
      </c>
      <c r="N170">
        <v>45450.866999999998</v>
      </c>
      <c r="O170" t="s">
        <v>1</v>
      </c>
    </row>
    <row r="171" spans="2:15" x14ac:dyDescent="0.25">
      <c r="B171">
        <v>10</v>
      </c>
      <c r="C171" t="s">
        <v>16</v>
      </c>
      <c r="D171" t="s">
        <v>74</v>
      </c>
      <c r="E171">
        <v>32448.362000000001</v>
      </c>
      <c r="F171">
        <v>32985.576999999997</v>
      </c>
      <c r="G171">
        <v>34788.303</v>
      </c>
      <c r="H171">
        <v>35615.684999999998</v>
      </c>
      <c r="I171">
        <v>36035.866999999998</v>
      </c>
      <c r="J171">
        <v>32407.164000000001</v>
      </c>
      <c r="K171">
        <v>40101.173999999999</v>
      </c>
      <c r="L171">
        <v>49088.427000000003</v>
      </c>
      <c r="M171">
        <v>43346.116000000002</v>
      </c>
      <c r="N171">
        <v>41686.659</v>
      </c>
      <c r="O171" t="s">
        <v>1</v>
      </c>
    </row>
    <row r="172" spans="2:15" x14ac:dyDescent="0.25">
      <c r="B172">
        <v>0</v>
      </c>
      <c r="C172">
        <v>0</v>
      </c>
      <c r="D172">
        <v>0</v>
      </c>
      <c r="E172">
        <v>0</v>
      </c>
      <c r="F172">
        <v>0</v>
      </c>
      <c r="G172">
        <v>0</v>
      </c>
      <c r="H172">
        <v>0</v>
      </c>
      <c r="I172">
        <v>0</v>
      </c>
      <c r="J172">
        <v>0</v>
      </c>
      <c r="K172">
        <v>0</v>
      </c>
      <c r="L172">
        <v>0</v>
      </c>
      <c r="M172">
        <v>0</v>
      </c>
      <c r="N172">
        <v>0</v>
      </c>
      <c r="O172">
        <v>0</v>
      </c>
    </row>
    <row r="173" spans="2:15" x14ac:dyDescent="0.25">
      <c r="B173">
        <v>0</v>
      </c>
      <c r="C173">
        <v>0</v>
      </c>
      <c r="D173">
        <v>0</v>
      </c>
      <c r="E173" s="1">
        <v>42369</v>
      </c>
      <c r="F173" s="1">
        <v>42735</v>
      </c>
      <c r="G173" s="1">
        <v>43100</v>
      </c>
      <c r="H173" s="1">
        <v>43465</v>
      </c>
      <c r="I173" s="1">
        <v>43830</v>
      </c>
      <c r="J173" s="1">
        <v>44196</v>
      </c>
      <c r="K173" s="1">
        <v>44561</v>
      </c>
      <c r="L173" s="1">
        <v>44926</v>
      </c>
      <c r="M173" s="1">
        <v>45291</v>
      </c>
      <c r="N173" s="1">
        <v>45657</v>
      </c>
      <c r="O173">
        <v>0</v>
      </c>
    </row>
    <row r="174" spans="2:15" x14ac:dyDescent="0.25">
      <c r="B174">
        <v>1</v>
      </c>
      <c r="C174" t="s">
        <v>15</v>
      </c>
      <c r="D174" t="s">
        <v>30</v>
      </c>
      <c r="E174">
        <v>1</v>
      </c>
      <c r="F174">
        <v>1</v>
      </c>
      <c r="G174">
        <v>1</v>
      </c>
      <c r="H174">
        <v>1</v>
      </c>
      <c r="I174">
        <v>1</v>
      </c>
      <c r="J174">
        <v>1</v>
      </c>
      <c r="K174">
        <v>1</v>
      </c>
      <c r="L174">
        <v>1</v>
      </c>
      <c r="M174">
        <v>1</v>
      </c>
      <c r="N174">
        <v>1</v>
      </c>
      <c r="O174" t="s">
        <v>32</v>
      </c>
    </row>
    <row r="175" spans="2:15" x14ac:dyDescent="0.25">
      <c r="B175">
        <v>2</v>
      </c>
      <c r="C175" t="s">
        <v>11</v>
      </c>
      <c r="D175" t="s">
        <v>68</v>
      </c>
      <c r="E175">
        <v>2</v>
      </c>
      <c r="F175">
        <v>2</v>
      </c>
      <c r="G175">
        <v>2</v>
      </c>
      <c r="H175">
        <v>2</v>
      </c>
      <c r="I175">
        <v>2</v>
      </c>
      <c r="J175">
        <v>2</v>
      </c>
      <c r="K175">
        <v>2</v>
      </c>
      <c r="L175">
        <v>2</v>
      </c>
      <c r="M175">
        <v>2</v>
      </c>
      <c r="N175">
        <v>2</v>
      </c>
      <c r="O175" t="s">
        <v>32</v>
      </c>
    </row>
    <row r="176" spans="2:15" x14ac:dyDescent="0.25">
      <c r="B176">
        <v>3</v>
      </c>
      <c r="C176" t="s">
        <v>24</v>
      </c>
      <c r="D176" t="s">
        <v>70</v>
      </c>
      <c r="E176">
        <v>7</v>
      </c>
      <c r="F176">
        <v>7</v>
      </c>
      <c r="G176">
        <v>7</v>
      </c>
      <c r="H176">
        <v>6</v>
      </c>
      <c r="I176">
        <v>6</v>
      </c>
      <c r="J176">
        <v>3</v>
      </c>
      <c r="K176">
        <v>3</v>
      </c>
      <c r="L176">
        <v>5</v>
      </c>
      <c r="M176">
        <v>3</v>
      </c>
      <c r="N176">
        <v>3</v>
      </c>
      <c r="O176" t="s">
        <v>32</v>
      </c>
    </row>
    <row r="177" spans="2:15" x14ac:dyDescent="0.25">
      <c r="B177">
        <v>4</v>
      </c>
      <c r="C177" t="s">
        <v>18</v>
      </c>
      <c r="D177" t="s">
        <v>69</v>
      </c>
      <c r="E177">
        <v>5</v>
      </c>
      <c r="F177">
        <v>5</v>
      </c>
      <c r="G177">
        <v>5</v>
      </c>
      <c r="H177">
        <v>4</v>
      </c>
      <c r="I177">
        <v>5</v>
      </c>
      <c r="J177">
        <v>5</v>
      </c>
      <c r="K177">
        <v>4</v>
      </c>
      <c r="L177">
        <v>6</v>
      </c>
      <c r="M177">
        <v>4</v>
      </c>
      <c r="N177">
        <v>4</v>
      </c>
      <c r="O177" t="s">
        <v>32</v>
      </c>
    </row>
    <row r="178" spans="2:15" x14ac:dyDescent="0.25">
      <c r="B178">
        <v>5</v>
      </c>
      <c r="C178" t="s">
        <v>12</v>
      </c>
      <c r="D178" t="s">
        <v>66</v>
      </c>
      <c r="E178">
        <v>4</v>
      </c>
      <c r="F178">
        <v>6</v>
      </c>
      <c r="G178">
        <v>6</v>
      </c>
      <c r="H178">
        <v>7</v>
      </c>
      <c r="I178">
        <v>3</v>
      </c>
      <c r="J178">
        <v>6</v>
      </c>
      <c r="K178">
        <v>7</v>
      </c>
      <c r="L178">
        <v>4</v>
      </c>
      <c r="M178">
        <v>5</v>
      </c>
      <c r="N178">
        <v>5</v>
      </c>
      <c r="O178" t="s">
        <v>32</v>
      </c>
    </row>
    <row r="179" spans="2:15" x14ac:dyDescent="0.25">
      <c r="B179">
        <v>6</v>
      </c>
      <c r="C179" t="s">
        <v>17</v>
      </c>
      <c r="D179" t="s">
        <v>73</v>
      </c>
      <c r="E179">
        <v>3</v>
      </c>
      <c r="F179">
        <v>3</v>
      </c>
      <c r="G179">
        <v>4</v>
      </c>
      <c r="H179">
        <v>5</v>
      </c>
      <c r="I179">
        <v>7</v>
      </c>
      <c r="J179">
        <v>4</v>
      </c>
      <c r="K179">
        <v>5</v>
      </c>
      <c r="L179">
        <v>3</v>
      </c>
      <c r="M179">
        <v>6</v>
      </c>
      <c r="N179">
        <v>6</v>
      </c>
      <c r="O179" t="s">
        <v>32</v>
      </c>
    </row>
    <row r="180" spans="2:15" x14ac:dyDescent="0.25">
      <c r="B180">
        <v>7</v>
      </c>
      <c r="C180" t="s">
        <v>10</v>
      </c>
      <c r="D180" t="s">
        <v>67</v>
      </c>
      <c r="E180">
        <v>6</v>
      </c>
      <c r="F180">
        <v>4</v>
      </c>
      <c r="G180">
        <v>3</v>
      </c>
      <c r="H180">
        <v>3</v>
      </c>
      <c r="I180">
        <v>4</v>
      </c>
      <c r="J180">
        <v>7</v>
      </c>
      <c r="K180">
        <v>6</v>
      </c>
      <c r="L180">
        <v>7</v>
      </c>
      <c r="M180">
        <v>7</v>
      </c>
      <c r="N180">
        <v>7</v>
      </c>
      <c r="O180" t="s">
        <v>32</v>
      </c>
    </row>
    <row r="181" spans="2:15" x14ac:dyDescent="0.25">
      <c r="B181">
        <v>8</v>
      </c>
      <c r="C181" t="s">
        <v>26</v>
      </c>
      <c r="D181" t="s">
        <v>75</v>
      </c>
      <c r="E181">
        <v>10</v>
      </c>
      <c r="F181">
        <v>8</v>
      </c>
      <c r="G181">
        <v>8</v>
      </c>
      <c r="H181">
        <v>8</v>
      </c>
      <c r="I181">
        <v>8</v>
      </c>
      <c r="J181">
        <v>8</v>
      </c>
      <c r="K181">
        <v>8</v>
      </c>
      <c r="L181">
        <v>8</v>
      </c>
      <c r="M181">
        <v>8</v>
      </c>
      <c r="N181">
        <v>8</v>
      </c>
      <c r="O181" t="s">
        <v>32</v>
      </c>
    </row>
    <row r="182" spans="2:15" x14ac:dyDescent="0.25">
      <c r="B182">
        <v>9</v>
      </c>
      <c r="C182" t="s">
        <v>19</v>
      </c>
      <c r="D182" t="s">
        <v>72</v>
      </c>
      <c r="E182">
        <v>9</v>
      </c>
      <c r="F182">
        <v>11</v>
      </c>
      <c r="G182">
        <v>11</v>
      </c>
      <c r="H182">
        <v>9</v>
      </c>
      <c r="I182">
        <v>9</v>
      </c>
      <c r="J182">
        <v>9</v>
      </c>
      <c r="K182">
        <v>9</v>
      </c>
      <c r="L182">
        <v>9</v>
      </c>
      <c r="M182">
        <v>9</v>
      </c>
      <c r="N182">
        <v>9</v>
      </c>
      <c r="O182" t="s">
        <v>32</v>
      </c>
    </row>
    <row r="183" spans="2:15" x14ac:dyDescent="0.25">
      <c r="B183">
        <v>10</v>
      </c>
      <c r="C183" t="s">
        <v>16</v>
      </c>
      <c r="D183" t="s">
        <v>74</v>
      </c>
      <c r="E183">
        <v>11</v>
      </c>
      <c r="F183">
        <v>10</v>
      </c>
      <c r="G183">
        <v>9</v>
      </c>
      <c r="H183">
        <v>10</v>
      </c>
      <c r="I183">
        <v>10</v>
      </c>
      <c r="J183">
        <v>10</v>
      </c>
      <c r="K183">
        <v>10</v>
      </c>
      <c r="L183">
        <v>10</v>
      </c>
      <c r="M183">
        <v>10</v>
      </c>
      <c r="N183">
        <v>10</v>
      </c>
      <c r="O183" t="s">
        <v>32</v>
      </c>
    </row>
    <row r="184" spans="2:15" x14ac:dyDescent="0.25">
      <c r="B184">
        <v>0</v>
      </c>
      <c r="C184">
        <v>0</v>
      </c>
      <c r="D184">
        <v>0</v>
      </c>
      <c r="E184">
        <v>0</v>
      </c>
      <c r="F184">
        <v>0</v>
      </c>
      <c r="G184">
        <v>0</v>
      </c>
      <c r="H184">
        <v>0</v>
      </c>
      <c r="I184">
        <v>0</v>
      </c>
      <c r="J184">
        <v>0</v>
      </c>
      <c r="K184">
        <v>0</v>
      </c>
      <c r="L184">
        <v>0</v>
      </c>
      <c r="M184">
        <v>0</v>
      </c>
      <c r="N184">
        <v>0</v>
      </c>
      <c r="O184">
        <v>0</v>
      </c>
    </row>
    <row r="185" spans="2:15" x14ac:dyDescent="0.25">
      <c r="B185">
        <v>0</v>
      </c>
      <c r="C185">
        <v>0</v>
      </c>
      <c r="D185">
        <v>0</v>
      </c>
      <c r="E185">
        <v>0</v>
      </c>
      <c r="F185">
        <v>0</v>
      </c>
      <c r="G185">
        <v>0</v>
      </c>
      <c r="H185">
        <v>0</v>
      </c>
      <c r="I185">
        <v>0</v>
      </c>
      <c r="J185">
        <v>0</v>
      </c>
      <c r="K185">
        <v>0</v>
      </c>
      <c r="L185">
        <v>0</v>
      </c>
      <c r="M185">
        <v>0</v>
      </c>
      <c r="N185">
        <v>0</v>
      </c>
      <c r="O185">
        <v>0</v>
      </c>
    </row>
    <row r="186" spans="2:15" x14ac:dyDescent="0.25">
      <c r="B186">
        <v>0</v>
      </c>
      <c r="C186">
        <v>0</v>
      </c>
      <c r="D186">
        <v>0</v>
      </c>
      <c r="E186">
        <v>0</v>
      </c>
      <c r="F186">
        <v>0</v>
      </c>
      <c r="G186">
        <v>0</v>
      </c>
      <c r="H186">
        <v>0</v>
      </c>
      <c r="I186">
        <v>0</v>
      </c>
      <c r="J186">
        <v>0</v>
      </c>
      <c r="K186">
        <v>0</v>
      </c>
      <c r="L186">
        <v>0</v>
      </c>
      <c r="M186">
        <v>0</v>
      </c>
      <c r="N186">
        <v>0</v>
      </c>
      <c r="O186">
        <v>0</v>
      </c>
    </row>
    <row r="187" spans="2:15" x14ac:dyDescent="0.25">
      <c r="B187">
        <v>0</v>
      </c>
      <c r="C187">
        <v>0</v>
      </c>
      <c r="D187">
        <v>0</v>
      </c>
      <c r="E187">
        <v>0</v>
      </c>
      <c r="F187">
        <v>0</v>
      </c>
      <c r="G187">
        <v>0</v>
      </c>
      <c r="H187">
        <v>0</v>
      </c>
      <c r="I187">
        <v>0</v>
      </c>
      <c r="J187">
        <v>0</v>
      </c>
      <c r="K187">
        <v>0</v>
      </c>
      <c r="L187">
        <v>0</v>
      </c>
      <c r="M187">
        <v>0</v>
      </c>
      <c r="N187">
        <v>0</v>
      </c>
      <c r="O187">
        <v>0</v>
      </c>
    </row>
    <row r="188" spans="2:15" x14ac:dyDescent="0.25">
      <c r="B188">
        <v>0</v>
      </c>
      <c r="C188" t="s">
        <v>538</v>
      </c>
      <c r="D188">
        <v>0</v>
      </c>
      <c r="E188" s="1">
        <v>42369</v>
      </c>
      <c r="F188" s="1">
        <v>42735</v>
      </c>
      <c r="G188" s="1">
        <v>43100</v>
      </c>
      <c r="H188" s="1">
        <v>43465</v>
      </c>
      <c r="I188" s="1">
        <v>43830</v>
      </c>
      <c r="J188" s="1">
        <v>44196</v>
      </c>
      <c r="K188" s="1">
        <v>44561</v>
      </c>
      <c r="L188" s="1">
        <v>44926</v>
      </c>
      <c r="M188" s="1">
        <v>45291</v>
      </c>
      <c r="N188" s="1">
        <v>45657</v>
      </c>
      <c r="O188">
        <v>0</v>
      </c>
    </row>
    <row r="189" spans="2:15" x14ac:dyDescent="0.25">
      <c r="B189">
        <v>1</v>
      </c>
      <c r="C189" t="s">
        <v>12</v>
      </c>
      <c r="D189" t="s">
        <v>66</v>
      </c>
      <c r="E189">
        <v>40802.762000000002</v>
      </c>
      <c r="F189">
        <v>43461.053999999996</v>
      </c>
      <c r="G189">
        <v>46217.743000000002</v>
      </c>
      <c r="H189">
        <v>45470.752</v>
      </c>
      <c r="I189">
        <v>48220.535000000003</v>
      </c>
      <c r="J189">
        <v>40762.131000000001</v>
      </c>
      <c r="K189">
        <v>62525.747000000003</v>
      </c>
      <c r="L189">
        <v>73753.638999999996</v>
      </c>
      <c r="M189">
        <v>68956.125</v>
      </c>
      <c r="N189">
        <v>68316.013000000006</v>
      </c>
      <c r="O189" t="s">
        <v>2</v>
      </c>
    </row>
    <row r="190" spans="2:15" x14ac:dyDescent="0.25">
      <c r="B190">
        <v>2</v>
      </c>
      <c r="C190" t="s">
        <v>17</v>
      </c>
      <c r="D190" t="s">
        <v>73</v>
      </c>
      <c r="E190">
        <v>23873.603999999999</v>
      </c>
      <c r="F190">
        <v>24169.412</v>
      </c>
      <c r="G190">
        <v>25190.080000000002</v>
      </c>
      <c r="H190">
        <v>26651.662</v>
      </c>
      <c r="I190">
        <v>27451.338</v>
      </c>
      <c r="J190">
        <v>25702.192999999999</v>
      </c>
      <c r="K190">
        <v>27811.953000000001</v>
      </c>
      <c r="L190">
        <v>34668.472000000002</v>
      </c>
      <c r="M190">
        <v>35451.864999999998</v>
      </c>
      <c r="N190">
        <v>37271.985000000001</v>
      </c>
      <c r="O190" t="s">
        <v>2</v>
      </c>
    </row>
    <row r="191" spans="2:15" x14ac:dyDescent="0.25">
      <c r="B191">
        <v>3</v>
      </c>
      <c r="C191" t="s">
        <v>14</v>
      </c>
      <c r="D191" t="s">
        <v>71</v>
      </c>
      <c r="E191">
        <v>24327.335999999999</v>
      </c>
      <c r="F191">
        <v>24560.312000000002</v>
      </c>
      <c r="G191">
        <v>25552.981</v>
      </c>
      <c r="H191">
        <v>26059.503000000001</v>
      </c>
      <c r="I191">
        <v>27728.182000000001</v>
      </c>
      <c r="J191">
        <v>27510.811000000002</v>
      </c>
      <c r="K191">
        <v>29774.991999999998</v>
      </c>
      <c r="L191">
        <v>34649.167000000001</v>
      </c>
      <c r="M191">
        <v>35016.766000000003</v>
      </c>
      <c r="N191">
        <v>35433.553</v>
      </c>
      <c r="O191" t="s">
        <v>2</v>
      </c>
    </row>
    <row r="192" spans="2:15" x14ac:dyDescent="0.25">
      <c r="B192">
        <v>4</v>
      </c>
      <c r="C192" t="s">
        <v>10</v>
      </c>
      <c r="D192" t="s">
        <v>67</v>
      </c>
      <c r="E192">
        <v>17045.149000000001</v>
      </c>
      <c r="F192">
        <v>18254.234</v>
      </c>
      <c r="G192">
        <v>18773.752</v>
      </c>
      <c r="H192">
        <v>21615.213</v>
      </c>
      <c r="I192">
        <v>24209.453000000001</v>
      </c>
      <c r="J192">
        <v>21334.435000000001</v>
      </c>
      <c r="K192">
        <v>24073.664000000001</v>
      </c>
      <c r="L192">
        <v>28160.871999999999</v>
      </c>
      <c r="M192">
        <v>29594.281999999999</v>
      </c>
      <c r="N192">
        <v>29897.641</v>
      </c>
      <c r="O192" t="s">
        <v>2</v>
      </c>
    </row>
    <row r="193" spans="2:15" x14ac:dyDescent="0.25">
      <c r="B193">
        <v>5</v>
      </c>
      <c r="C193" t="s">
        <v>11</v>
      </c>
      <c r="D193" t="s">
        <v>68</v>
      </c>
      <c r="E193">
        <v>14795.052</v>
      </c>
      <c r="F193">
        <v>15572.287</v>
      </c>
      <c r="G193">
        <v>17373.638999999999</v>
      </c>
      <c r="H193">
        <v>18780.625</v>
      </c>
      <c r="I193">
        <v>19331.626</v>
      </c>
      <c r="J193">
        <v>17502.951000000001</v>
      </c>
      <c r="K193">
        <v>19343.863000000001</v>
      </c>
      <c r="L193">
        <v>23439.637999999999</v>
      </c>
      <c r="M193">
        <v>24169.946</v>
      </c>
      <c r="N193">
        <v>26275.536</v>
      </c>
      <c r="O193" t="s">
        <v>2</v>
      </c>
    </row>
    <row r="194" spans="2:15" x14ac:dyDescent="0.25">
      <c r="B194">
        <v>6</v>
      </c>
      <c r="C194" t="s">
        <v>15</v>
      </c>
      <c r="D194" t="s">
        <v>30</v>
      </c>
      <c r="E194">
        <v>12819.732</v>
      </c>
      <c r="F194">
        <v>13600.093999999999</v>
      </c>
      <c r="G194">
        <v>14786.715</v>
      </c>
      <c r="H194">
        <v>17164.026999999998</v>
      </c>
      <c r="I194">
        <v>17276.562999999998</v>
      </c>
      <c r="J194">
        <v>16161.529</v>
      </c>
      <c r="K194">
        <v>20209.178</v>
      </c>
      <c r="L194">
        <v>19661.969000000001</v>
      </c>
      <c r="M194">
        <v>18751.972000000002</v>
      </c>
      <c r="N194">
        <v>20112.998</v>
      </c>
      <c r="O194" t="s">
        <v>2</v>
      </c>
    </row>
    <row r="195" spans="2:15" x14ac:dyDescent="0.25">
      <c r="B195">
        <v>7</v>
      </c>
      <c r="C195" t="s">
        <v>13</v>
      </c>
      <c r="D195" t="s">
        <v>76</v>
      </c>
      <c r="E195">
        <v>8374.3269999999993</v>
      </c>
      <c r="F195">
        <v>9173.8979999999992</v>
      </c>
      <c r="G195">
        <v>10542.642</v>
      </c>
      <c r="H195">
        <v>10901.035</v>
      </c>
      <c r="I195">
        <v>13030.892</v>
      </c>
      <c r="J195">
        <v>14039.754999999999</v>
      </c>
      <c r="K195">
        <v>16929.713</v>
      </c>
      <c r="L195">
        <v>19948.154999999999</v>
      </c>
      <c r="M195">
        <v>19568.608</v>
      </c>
      <c r="N195">
        <v>19198.100999999999</v>
      </c>
      <c r="O195" t="s">
        <v>2</v>
      </c>
    </row>
    <row r="196" spans="2:15" x14ac:dyDescent="0.25">
      <c r="B196">
        <v>8</v>
      </c>
      <c r="C196" t="s">
        <v>25</v>
      </c>
      <c r="D196" t="s">
        <v>77</v>
      </c>
      <c r="E196">
        <v>4466.55</v>
      </c>
      <c r="F196">
        <v>5534.4170000000004</v>
      </c>
      <c r="G196">
        <v>6081.0259999999998</v>
      </c>
      <c r="H196">
        <v>6787.0330000000004</v>
      </c>
      <c r="I196">
        <v>7396.48</v>
      </c>
      <c r="J196">
        <v>7416.5020000000004</v>
      </c>
      <c r="K196">
        <v>9521.7119999999995</v>
      </c>
      <c r="L196">
        <v>12185.404</v>
      </c>
      <c r="M196">
        <v>14438.352999999999</v>
      </c>
      <c r="N196">
        <v>15730.897999999999</v>
      </c>
      <c r="O196" t="s">
        <v>2</v>
      </c>
    </row>
    <row r="197" spans="2:15" x14ac:dyDescent="0.25">
      <c r="B197">
        <v>9</v>
      </c>
      <c r="C197" t="s">
        <v>19</v>
      </c>
      <c r="D197" t="s">
        <v>72</v>
      </c>
      <c r="E197">
        <v>8664.3889999999992</v>
      </c>
      <c r="F197">
        <v>9218.4779999999992</v>
      </c>
      <c r="G197">
        <v>9966.7579999999998</v>
      </c>
      <c r="H197">
        <v>10523.931</v>
      </c>
      <c r="I197">
        <v>11023.312</v>
      </c>
      <c r="J197">
        <v>9017.0589999999993</v>
      </c>
      <c r="K197">
        <v>9745.3320000000003</v>
      </c>
      <c r="L197">
        <v>12207.781999999999</v>
      </c>
      <c r="M197">
        <v>12972.833000000001</v>
      </c>
      <c r="N197">
        <v>13962.575000000001</v>
      </c>
      <c r="O197" t="s">
        <v>2</v>
      </c>
    </row>
    <row r="198" spans="2:15" x14ac:dyDescent="0.25">
      <c r="B198">
        <v>10</v>
      </c>
      <c r="C198" t="s">
        <v>18</v>
      </c>
      <c r="D198" t="s">
        <v>69</v>
      </c>
      <c r="E198">
        <v>6684.4589999999998</v>
      </c>
      <c r="F198">
        <v>7359.5259999999998</v>
      </c>
      <c r="G198">
        <v>8163.7969999999996</v>
      </c>
      <c r="H198">
        <v>8990.32</v>
      </c>
      <c r="I198">
        <v>9079.875</v>
      </c>
      <c r="J198">
        <v>7546.0730000000003</v>
      </c>
      <c r="K198">
        <v>8786.0409999999993</v>
      </c>
      <c r="L198">
        <v>11955.865</v>
      </c>
      <c r="M198">
        <v>12441.403</v>
      </c>
      <c r="N198">
        <v>13379.210999999999</v>
      </c>
      <c r="O198" t="s">
        <v>2</v>
      </c>
    </row>
    <row r="199" spans="2:15" x14ac:dyDescent="0.25">
      <c r="B199">
        <v>0</v>
      </c>
      <c r="C199">
        <v>0</v>
      </c>
      <c r="D199">
        <v>0</v>
      </c>
      <c r="E199">
        <v>0</v>
      </c>
      <c r="F199">
        <v>0</v>
      </c>
      <c r="G199">
        <v>0</v>
      </c>
      <c r="H199">
        <v>0</v>
      </c>
      <c r="I199">
        <v>0</v>
      </c>
      <c r="J199">
        <v>0</v>
      </c>
      <c r="K199">
        <v>0</v>
      </c>
      <c r="L199">
        <v>0</v>
      </c>
      <c r="M199">
        <v>0</v>
      </c>
      <c r="N199">
        <v>0</v>
      </c>
      <c r="O199">
        <v>0</v>
      </c>
    </row>
    <row r="200" spans="2:15" x14ac:dyDescent="0.25">
      <c r="B200">
        <v>0</v>
      </c>
      <c r="C200">
        <v>0</v>
      </c>
      <c r="D200">
        <v>0</v>
      </c>
      <c r="E200" s="1">
        <v>42369</v>
      </c>
      <c r="F200" s="1">
        <v>42735</v>
      </c>
      <c r="G200" s="1">
        <v>43100</v>
      </c>
      <c r="H200" s="1">
        <v>43465</v>
      </c>
      <c r="I200" s="1">
        <v>43830</v>
      </c>
      <c r="J200" s="1">
        <v>44196</v>
      </c>
      <c r="K200" s="1">
        <v>44561</v>
      </c>
      <c r="L200" s="1">
        <v>44926</v>
      </c>
      <c r="M200" s="1">
        <v>45291</v>
      </c>
      <c r="N200" s="1">
        <v>45657</v>
      </c>
      <c r="O200">
        <v>0</v>
      </c>
    </row>
    <row r="201" spans="2:15" x14ac:dyDescent="0.25">
      <c r="B201">
        <v>1</v>
      </c>
      <c r="C201" t="s">
        <v>12</v>
      </c>
      <c r="D201" t="s">
        <v>66</v>
      </c>
      <c r="E201">
        <v>1</v>
      </c>
      <c r="F201">
        <v>1</v>
      </c>
      <c r="G201">
        <v>1</v>
      </c>
      <c r="H201">
        <v>1</v>
      </c>
      <c r="I201">
        <v>1</v>
      </c>
      <c r="J201">
        <v>1</v>
      </c>
      <c r="K201">
        <v>1</v>
      </c>
      <c r="L201">
        <v>1</v>
      </c>
      <c r="M201">
        <v>1</v>
      </c>
      <c r="N201">
        <v>1</v>
      </c>
      <c r="O201" t="s">
        <v>33</v>
      </c>
    </row>
    <row r="202" spans="2:15" x14ac:dyDescent="0.25">
      <c r="B202">
        <v>2</v>
      </c>
      <c r="C202" t="s">
        <v>17</v>
      </c>
      <c r="D202" t="s">
        <v>73</v>
      </c>
      <c r="E202">
        <v>3</v>
      </c>
      <c r="F202">
        <v>3</v>
      </c>
      <c r="G202">
        <v>3</v>
      </c>
      <c r="H202">
        <v>2</v>
      </c>
      <c r="I202">
        <v>3</v>
      </c>
      <c r="J202">
        <v>3</v>
      </c>
      <c r="K202">
        <v>3</v>
      </c>
      <c r="L202">
        <v>2</v>
      </c>
      <c r="M202">
        <v>2</v>
      </c>
      <c r="N202">
        <v>2</v>
      </c>
      <c r="O202" t="s">
        <v>33</v>
      </c>
    </row>
    <row r="203" spans="2:15" x14ac:dyDescent="0.25">
      <c r="B203">
        <v>3</v>
      </c>
      <c r="C203" t="s">
        <v>14</v>
      </c>
      <c r="D203" t="s">
        <v>71</v>
      </c>
      <c r="E203">
        <v>2</v>
      </c>
      <c r="F203">
        <v>2</v>
      </c>
      <c r="G203">
        <v>2</v>
      </c>
      <c r="H203">
        <v>3</v>
      </c>
      <c r="I203">
        <v>2</v>
      </c>
      <c r="J203">
        <v>2</v>
      </c>
      <c r="K203">
        <v>2</v>
      </c>
      <c r="L203">
        <v>3</v>
      </c>
      <c r="M203">
        <v>3</v>
      </c>
      <c r="N203">
        <v>3</v>
      </c>
      <c r="O203" t="s">
        <v>33</v>
      </c>
    </row>
    <row r="204" spans="2:15" x14ac:dyDescent="0.25">
      <c r="B204">
        <v>4</v>
      </c>
      <c r="C204" t="s">
        <v>10</v>
      </c>
      <c r="D204" t="s">
        <v>67</v>
      </c>
      <c r="E204">
        <v>4</v>
      </c>
      <c r="F204">
        <v>4</v>
      </c>
      <c r="G204">
        <v>4</v>
      </c>
      <c r="H204">
        <v>4</v>
      </c>
      <c r="I204">
        <v>4</v>
      </c>
      <c r="J204">
        <v>4</v>
      </c>
      <c r="K204">
        <v>4</v>
      </c>
      <c r="L204">
        <v>4</v>
      </c>
      <c r="M204">
        <v>4</v>
      </c>
      <c r="N204">
        <v>4</v>
      </c>
      <c r="O204" t="s">
        <v>33</v>
      </c>
    </row>
    <row r="205" spans="2:15" x14ac:dyDescent="0.25">
      <c r="B205">
        <v>5</v>
      </c>
      <c r="C205" t="s">
        <v>11</v>
      </c>
      <c r="D205" t="s">
        <v>68</v>
      </c>
      <c r="E205">
        <v>5</v>
      </c>
      <c r="F205">
        <v>5</v>
      </c>
      <c r="G205">
        <v>5</v>
      </c>
      <c r="H205">
        <v>5</v>
      </c>
      <c r="I205">
        <v>5</v>
      </c>
      <c r="J205">
        <v>5</v>
      </c>
      <c r="K205">
        <v>6</v>
      </c>
      <c r="L205">
        <v>5</v>
      </c>
      <c r="M205">
        <v>5</v>
      </c>
      <c r="N205">
        <v>5</v>
      </c>
      <c r="O205" t="s">
        <v>33</v>
      </c>
    </row>
    <row r="206" spans="2:15" x14ac:dyDescent="0.25">
      <c r="B206">
        <v>6</v>
      </c>
      <c r="C206" t="s">
        <v>15</v>
      </c>
      <c r="D206" t="s">
        <v>30</v>
      </c>
      <c r="E206">
        <v>6</v>
      </c>
      <c r="F206">
        <v>6</v>
      </c>
      <c r="G206">
        <v>6</v>
      </c>
      <c r="H206">
        <v>6</v>
      </c>
      <c r="I206">
        <v>6</v>
      </c>
      <c r="J206">
        <v>6</v>
      </c>
      <c r="K206">
        <v>5</v>
      </c>
      <c r="L206">
        <v>7</v>
      </c>
      <c r="M206">
        <v>7</v>
      </c>
      <c r="N206">
        <v>6</v>
      </c>
      <c r="O206" t="s">
        <v>33</v>
      </c>
    </row>
    <row r="207" spans="2:15" x14ac:dyDescent="0.25">
      <c r="B207">
        <v>7</v>
      </c>
      <c r="C207" t="s">
        <v>13</v>
      </c>
      <c r="D207" t="s">
        <v>76</v>
      </c>
      <c r="E207">
        <v>8</v>
      </c>
      <c r="F207">
        <v>8</v>
      </c>
      <c r="G207">
        <v>7</v>
      </c>
      <c r="H207">
        <v>7</v>
      </c>
      <c r="I207">
        <v>7</v>
      </c>
      <c r="J207">
        <v>7</v>
      </c>
      <c r="K207">
        <v>7</v>
      </c>
      <c r="L207">
        <v>6</v>
      </c>
      <c r="M207">
        <v>6</v>
      </c>
      <c r="N207">
        <v>7</v>
      </c>
      <c r="O207" t="s">
        <v>33</v>
      </c>
    </row>
    <row r="208" spans="2:15" x14ac:dyDescent="0.25">
      <c r="B208">
        <v>8</v>
      </c>
      <c r="C208" t="s">
        <v>25</v>
      </c>
      <c r="D208" t="s">
        <v>77</v>
      </c>
      <c r="E208">
        <v>14</v>
      </c>
      <c r="F208">
        <v>14</v>
      </c>
      <c r="G208">
        <v>13</v>
      </c>
      <c r="H208">
        <v>13</v>
      </c>
      <c r="I208">
        <v>12</v>
      </c>
      <c r="J208">
        <v>11</v>
      </c>
      <c r="K208">
        <v>9</v>
      </c>
      <c r="L208">
        <v>9</v>
      </c>
      <c r="M208">
        <v>8</v>
      </c>
      <c r="N208">
        <v>8</v>
      </c>
      <c r="O208" t="s">
        <v>33</v>
      </c>
    </row>
    <row r="209" spans="2:15" x14ac:dyDescent="0.25">
      <c r="B209">
        <v>9</v>
      </c>
      <c r="C209" t="s">
        <v>19</v>
      </c>
      <c r="D209" t="s">
        <v>72</v>
      </c>
      <c r="E209">
        <v>7</v>
      </c>
      <c r="F209">
        <v>7</v>
      </c>
      <c r="G209">
        <v>8</v>
      </c>
      <c r="H209">
        <v>8</v>
      </c>
      <c r="I209">
        <v>8</v>
      </c>
      <c r="J209">
        <v>8</v>
      </c>
      <c r="K209">
        <v>8</v>
      </c>
      <c r="L209">
        <v>8</v>
      </c>
      <c r="M209">
        <v>9</v>
      </c>
      <c r="N209">
        <v>9</v>
      </c>
      <c r="O209" t="s">
        <v>33</v>
      </c>
    </row>
    <row r="210" spans="2:15" x14ac:dyDescent="0.25">
      <c r="B210">
        <v>10</v>
      </c>
      <c r="C210" t="s">
        <v>18</v>
      </c>
      <c r="D210" t="s">
        <v>69</v>
      </c>
      <c r="E210">
        <v>9</v>
      </c>
      <c r="F210">
        <v>9</v>
      </c>
      <c r="G210">
        <v>9</v>
      </c>
      <c r="H210">
        <v>9</v>
      </c>
      <c r="I210">
        <v>9</v>
      </c>
      <c r="J210">
        <v>9</v>
      </c>
      <c r="K210">
        <v>10</v>
      </c>
      <c r="L210">
        <v>10</v>
      </c>
      <c r="M210">
        <v>10</v>
      </c>
      <c r="N210">
        <v>10</v>
      </c>
      <c r="O210" t="s">
        <v>33</v>
      </c>
    </row>
    <row r="211" spans="2:15" x14ac:dyDescent="0.25">
      <c r="B211">
        <v>0</v>
      </c>
      <c r="C211">
        <v>0</v>
      </c>
      <c r="D211">
        <v>0</v>
      </c>
      <c r="E211">
        <v>0</v>
      </c>
      <c r="F211">
        <v>0</v>
      </c>
      <c r="G211">
        <v>0</v>
      </c>
      <c r="H211">
        <v>0</v>
      </c>
      <c r="I211">
        <v>0</v>
      </c>
      <c r="J211">
        <v>0</v>
      </c>
      <c r="K211">
        <v>0</v>
      </c>
      <c r="L211">
        <v>0</v>
      </c>
      <c r="M211">
        <v>0</v>
      </c>
      <c r="N211">
        <v>0</v>
      </c>
      <c r="O211">
        <v>0</v>
      </c>
    </row>
    <row r="212" spans="2:15" x14ac:dyDescent="0.25">
      <c r="B212">
        <v>0</v>
      </c>
      <c r="C212">
        <v>0</v>
      </c>
      <c r="D212">
        <v>0</v>
      </c>
      <c r="E212">
        <v>0</v>
      </c>
      <c r="F212">
        <v>0</v>
      </c>
      <c r="G212">
        <v>0</v>
      </c>
      <c r="H212">
        <v>0</v>
      </c>
      <c r="I212">
        <v>0</v>
      </c>
      <c r="J212">
        <v>0</v>
      </c>
      <c r="K212">
        <v>0</v>
      </c>
      <c r="L212">
        <v>0</v>
      </c>
      <c r="M212">
        <v>0</v>
      </c>
      <c r="N212">
        <v>0</v>
      </c>
      <c r="O212">
        <v>0</v>
      </c>
    </row>
    <row r="213" spans="2:15" x14ac:dyDescent="0.25">
      <c r="B213">
        <v>0</v>
      </c>
      <c r="C213">
        <v>0</v>
      </c>
      <c r="D213">
        <v>0</v>
      </c>
      <c r="E213">
        <v>0</v>
      </c>
      <c r="F213">
        <v>0</v>
      </c>
      <c r="G213">
        <v>0</v>
      </c>
      <c r="H213">
        <v>0</v>
      </c>
      <c r="I213">
        <v>0</v>
      </c>
      <c r="J213">
        <v>0</v>
      </c>
      <c r="K213">
        <v>0</v>
      </c>
      <c r="L213">
        <v>0</v>
      </c>
      <c r="M213">
        <v>0</v>
      </c>
      <c r="N213">
        <v>0</v>
      </c>
      <c r="O213">
        <v>0</v>
      </c>
    </row>
    <row r="214" spans="2:15" x14ac:dyDescent="0.25">
      <c r="B214">
        <v>0</v>
      </c>
      <c r="C214">
        <v>0</v>
      </c>
      <c r="D214">
        <v>0</v>
      </c>
      <c r="E214">
        <v>0</v>
      </c>
      <c r="F214">
        <v>0</v>
      </c>
      <c r="G214">
        <v>0</v>
      </c>
      <c r="H214">
        <v>0</v>
      </c>
      <c r="I214">
        <v>0</v>
      </c>
      <c r="J214">
        <v>0</v>
      </c>
      <c r="K214">
        <v>0</v>
      </c>
      <c r="L214">
        <v>0</v>
      </c>
      <c r="M214">
        <v>0</v>
      </c>
      <c r="N214">
        <v>0</v>
      </c>
      <c r="O214">
        <v>0</v>
      </c>
    </row>
    <row r="215" spans="2:15" x14ac:dyDescent="0.25">
      <c r="B215">
        <v>0</v>
      </c>
      <c r="C215" t="s">
        <v>538</v>
      </c>
      <c r="D215">
        <v>0</v>
      </c>
      <c r="E215" s="1">
        <v>42369</v>
      </c>
      <c r="F215" s="1">
        <v>42735</v>
      </c>
      <c r="G215" s="1">
        <v>43100</v>
      </c>
      <c r="H215" s="1">
        <v>43465</v>
      </c>
      <c r="I215" s="1">
        <v>43830</v>
      </c>
      <c r="J215" s="1">
        <v>44196</v>
      </c>
      <c r="K215" s="1">
        <v>44561</v>
      </c>
      <c r="L215" s="1">
        <v>44926</v>
      </c>
      <c r="M215" s="1">
        <v>45291</v>
      </c>
      <c r="N215" s="1">
        <v>45657</v>
      </c>
      <c r="O215">
        <v>0</v>
      </c>
    </row>
    <row r="216" spans="2:15" x14ac:dyDescent="0.25">
      <c r="B216">
        <v>1</v>
      </c>
      <c r="C216" t="s">
        <v>12</v>
      </c>
      <c r="D216" t="s">
        <v>66</v>
      </c>
      <c r="E216">
        <v>35758.497000000003</v>
      </c>
      <c r="F216">
        <v>40446.934999999998</v>
      </c>
      <c r="G216">
        <v>43020.555</v>
      </c>
      <c r="H216">
        <v>41795.714</v>
      </c>
      <c r="I216">
        <v>45085.288999999997</v>
      </c>
      <c r="J216">
        <v>36893.78</v>
      </c>
      <c r="K216">
        <v>43567.239000000001</v>
      </c>
      <c r="L216">
        <v>54855.567000000003</v>
      </c>
      <c r="M216">
        <v>60476.512000000002</v>
      </c>
      <c r="N216">
        <v>65044.326000000001</v>
      </c>
      <c r="O216" t="s">
        <v>3</v>
      </c>
    </row>
    <row r="217" spans="2:15" x14ac:dyDescent="0.25">
      <c r="B217">
        <v>2</v>
      </c>
      <c r="C217" t="s">
        <v>14</v>
      </c>
      <c r="D217" t="s">
        <v>71</v>
      </c>
      <c r="E217">
        <v>22719.651000000002</v>
      </c>
      <c r="F217">
        <v>23335.832999999999</v>
      </c>
      <c r="G217">
        <v>25387.566999999999</v>
      </c>
      <c r="H217">
        <v>26385.554</v>
      </c>
      <c r="I217">
        <v>26832.146000000001</v>
      </c>
      <c r="J217">
        <v>25918.463</v>
      </c>
      <c r="K217">
        <v>30609.93</v>
      </c>
      <c r="L217">
        <v>37010.701000000001</v>
      </c>
      <c r="M217">
        <v>40208.792000000001</v>
      </c>
      <c r="N217">
        <v>42167.667999999998</v>
      </c>
      <c r="O217" t="s">
        <v>3</v>
      </c>
    </row>
    <row r="218" spans="2:15" x14ac:dyDescent="0.25">
      <c r="B218">
        <v>3</v>
      </c>
      <c r="C218" t="s">
        <v>10</v>
      </c>
      <c r="D218" t="s">
        <v>67</v>
      </c>
      <c r="E218">
        <v>18119.174999999999</v>
      </c>
      <c r="F218">
        <v>19007.64</v>
      </c>
      <c r="G218">
        <v>19107.026000000002</v>
      </c>
      <c r="H218">
        <v>19601.216</v>
      </c>
      <c r="I218">
        <v>20999.957999999999</v>
      </c>
      <c r="J218">
        <v>16141.249</v>
      </c>
      <c r="K218">
        <v>20601.289000000001</v>
      </c>
      <c r="L218">
        <v>26668.974999999999</v>
      </c>
      <c r="M218">
        <v>29948.18</v>
      </c>
      <c r="N218">
        <v>32236.566999999999</v>
      </c>
      <c r="O218" t="s">
        <v>3</v>
      </c>
    </row>
    <row r="219" spans="2:15" x14ac:dyDescent="0.25">
      <c r="B219">
        <v>4</v>
      </c>
      <c r="C219" t="s">
        <v>25</v>
      </c>
      <c r="D219" t="s">
        <v>77</v>
      </c>
      <c r="E219">
        <v>9496.125</v>
      </c>
      <c r="F219">
        <v>10189.556</v>
      </c>
      <c r="G219">
        <v>12440.558999999999</v>
      </c>
      <c r="H219">
        <v>14552.303</v>
      </c>
      <c r="I219">
        <v>17029.253000000001</v>
      </c>
      <c r="J219">
        <v>16988.656999999999</v>
      </c>
      <c r="K219">
        <v>20292.468000000001</v>
      </c>
      <c r="L219">
        <v>24501.133000000002</v>
      </c>
      <c r="M219">
        <v>26407.891</v>
      </c>
      <c r="N219">
        <v>29410.817999999999</v>
      </c>
      <c r="O219" t="s">
        <v>3</v>
      </c>
    </row>
    <row r="220" spans="2:15" x14ac:dyDescent="0.25">
      <c r="B220">
        <v>5</v>
      </c>
      <c r="C220" t="s">
        <v>11</v>
      </c>
      <c r="D220" t="s">
        <v>68</v>
      </c>
      <c r="E220">
        <v>15627.994000000001</v>
      </c>
      <c r="F220">
        <v>16431.990000000002</v>
      </c>
      <c r="G220">
        <v>17050.017</v>
      </c>
      <c r="H220">
        <v>17908.074000000001</v>
      </c>
      <c r="I220">
        <v>18849.702000000001</v>
      </c>
      <c r="J220">
        <v>15981.124</v>
      </c>
      <c r="K220">
        <v>17135.962</v>
      </c>
      <c r="L220">
        <v>23086.596000000001</v>
      </c>
      <c r="M220">
        <v>26427.455999999998</v>
      </c>
      <c r="N220">
        <v>27634.613000000001</v>
      </c>
      <c r="O220" t="s">
        <v>3</v>
      </c>
    </row>
    <row r="221" spans="2:15" x14ac:dyDescent="0.25">
      <c r="B221">
        <v>6</v>
      </c>
      <c r="C221" t="s">
        <v>19</v>
      </c>
      <c r="D221" t="s">
        <v>72</v>
      </c>
      <c r="E221">
        <v>16283.754000000001</v>
      </c>
      <c r="F221">
        <v>17009.671999999999</v>
      </c>
      <c r="G221">
        <v>18407.874</v>
      </c>
      <c r="H221">
        <v>18246.671999999999</v>
      </c>
      <c r="I221">
        <v>19398.462</v>
      </c>
      <c r="J221">
        <v>16024.941999999999</v>
      </c>
      <c r="K221">
        <v>16585.402999999998</v>
      </c>
      <c r="L221">
        <v>22629.699000000001</v>
      </c>
      <c r="M221">
        <v>24604.566999999999</v>
      </c>
      <c r="N221">
        <v>27092.053</v>
      </c>
      <c r="O221" t="s">
        <v>3</v>
      </c>
    </row>
    <row r="222" spans="2:15" x14ac:dyDescent="0.25">
      <c r="B222">
        <v>7</v>
      </c>
      <c r="C222" t="s">
        <v>17</v>
      </c>
      <c r="D222" t="s">
        <v>73</v>
      </c>
      <c r="E222">
        <v>12943.21</v>
      </c>
      <c r="F222">
        <v>12692.178</v>
      </c>
      <c r="G222">
        <v>14195.555</v>
      </c>
      <c r="H222">
        <v>14205.004000000001</v>
      </c>
      <c r="I222">
        <v>15035.13</v>
      </c>
      <c r="J222">
        <v>14404.852000000001</v>
      </c>
      <c r="K222">
        <v>16078.692999999999</v>
      </c>
      <c r="L222">
        <v>18953.246999999999</v>
      </c>
      <c r="M222">
        <v>20879.375</v>
      </c>
      <c r="N222">
        <v>22726.223999999998</v>
      </c>
      <c r="O222" t="s">
        <v>3</v>
      </c>
    </row>
    <row r="223" spans="2:15" x14ac:dyDescent="0.25">
      <c r="B223">
        <v>8</v>
      </c>
      <c r="C223" t="s">
        <v>18</v>
      </c>
      <c r="D223" t="s">
        <v>69</v>
      </c>
      <c r="E223">
        <v>11198.403</v>
      </c>
      <c r="F223">
        <v>12681.653</v>
      </c>
      <c r="G223">
        <v>13352.869000000001</v>
      </c>
      <c r="H223">
        <v>13279.716</v>
      </c>
      <c r="I223">
        <v>14681.366</v>
      </c>
      <c r="J223">
        <v>9510.1489999999994</v>
      </c>
      <c r="K223">
        <v>13336.832</v>
      </c>
      <c r="L223">
        <v>18874.867999999999</v>
      </c>
      <c r="M223">
        <v>20950.447</v>
      </c>
      <c r="N223">
        <v>22175.046999999999</v>
      </c>
      <c r="O223" t="s">
        <v>3</v>
      </c>
    </row>
    <row r="224" spans="2:15" x14ac:dyDescent="0.25">
      <c r="B224">
        <v>9</v>
      </c>
      <c r="C224" t="s">
        <v>23</v>
      </c>
      <c r="D224" t="s">
        <v>78</v>
      </c>
      <c r="E224">
        <v>11621.468999999999</v>
      </c>
      <c r="F224">
        <v>12039.404</v>
      </c>
      <c r="G224">
        <v>13391.003000000001</v>
      </c>
      <c r="H224">
        <v>12938.339</v>
      </c>
      <c r="I224">
        <v>13514.735000000001</v>
      </c>
      <c r="J224">
        <v>7256.9319999999998</v>
      </c>
      <c r="K224">
        <v>11185.865</v>
      </c>
      <c r="L224">
        <v>17222.651999999998</v>
      </c>
      <c r="M224">
        <v>20048.276999999998</v>
      </c>
      <c r="N224">
        <v>20709.937999999998</v>
      </c>
      <c r="O224" t="s">
        <v>3</v>
      </c>
    </row>
    <row r="225" spans="2:15" x14ac:dyDescent="0.25">
      <c r="B225">
        <v>10</v>
      </c>
      <c r="C225" t="s">
        <v>13</v>
      </c>
      <c r="D225" t="s">
        <v>76</v>
      </c>
      <c r="E225">
        <v>6260.7039999999997</v>
      </c>
      <c r="F225">
        <v>6703.7190000000001</v>
      </c>
      <c r="G225">
        <v>6934.8440000000001</v>
      </c>
      <c r="H225">
        <v>7079.1419999999998</v>
      </c>
      <c r="I225">
        <v>7950.6660000000002</v>
      </c>
      <c r="J225">
        <v>9098.8619999999992</v>
      </c>
      <c r="K225">
        <v>14136.977999999999</v>
      </c>
      <c r="L225">
        <v>25748.539000000001</v>
      </c>
      <c r="M225">
        <v>17176.764999999999</v>
      </c>
      <c r="N225">
        <v>17908.147000000001</v>
      </c>
      <c r="O225" t="s">
        <v>3</v>
      </c>
    </row>
    <row r="226" spans="2:15" x14ac:dyDescent="0.25">
      <c r="B226">
        <v>0</v>
      </c>
      <c r="C226">
        <v>0</v>
      </c>
      <c r="D226">
        <v>0</v>
      </c>
      <c r="E226">
        <v>0</v>
      </c>
      <c r="F226">
        <v>0</v>
      </c>
      <c r="G226">
        <v>0</v>
      </c>
      <c r="H226">
        <v>0</v>
      </c>
      <c r="I226">
        <v>0</v>
      </c>
      <c r="J226">
        <v>0</v>
      </c>
      <c r="K226">
        <v>0</v>
      </c>
      <c r="L226">
        <v>0</v>
      </c>
      <c r="M226">
        <v>0</v>
      </c>
      <c r="N226">
        <v>0</v>
      </c>
      <c r="O226">
        <v>0</v>
      </c>
    </row>
    <row r="227" spans="2:15" x14ac:dyDescent="0.25">
      <c r="B227">
        <v>0</v>
      </c>
      <c r="C227">
        <v>0</v>
      </c>
      <c r="D227">
        <v>0</v>
      </c>
      <c r="E227" s="1">
        <v>42369</v>
      </c>
      <c r="F227" s="1">
        <v>42735</v>
      </c>
      <c r="G227" s="1">
        <v>43100</v>
      </c>
      <c r="H227" s="1">
        <v>43465</v>
      </c>
      <c r="I227" s="1">
        <v>43830</v>
      </c>
      <c r="J227" s="1">
        <v>44196</v>
      </c>
      <c r="K227" s="1">
        <v>44561</v>
      </c>
      <c r="L227" s="1">
        <v>44926</v>
      </c>
      <c r="M227" s="1">
        <v>45291</v>
      </c>
      <c r="N227" s="1">
        <v>45657</v>
      </c>
      <c r="O227">
        <v>0</v>
      </c>
    </row>
    <row r="228" spans="2:15" x14ac:dyDescent="0.25">
      <c r="B228">
        <v>1</v>
      </c>
      <c r="C228" t="s">
        <v>12</v>
      </c>
      <c r="D228" t="s">
        <v>66</v>
      </c>
      <c r="E228">
        <v>1</v>
      </c>
      <c r="F228">
        <v>1</v>
      </c>
      <c r="G228">
        <v>1</v>
      </c>
      <c r="H228">
        <v>1</v>
      </c>
      <c r="I228">
        <v>1</v>
      </c>
      <c r="J228">
        <v>1</v>
      </c>
      <c r="K228">
        <v>1</v>
      </c>
      <c r="L228">
        <v>1</v>
      </c>
      <c r="M228">
        <v>1</v>
      </c>
      <c r="N228">
        <v>1</v>
      </c>
      <c r="O228" t="s">
        <v>34</v>
      </c>
    </row>
    <row r="229" spans="2:15" x14ac:dyDescent="0.25">
      <c r="B229">
        <v>2</v>
      </c>
      <c r="C229" t="s">
        <v>14</v>
      </c>
      <c r="D229" t="s">
        <v>71</v>
      </c>
      <c r="E229">
        <v>2</v>
      </c>
      <c r="F229">
        <v>2</v>
      </c>
      <c r="G229">
        <v>2</v>
      </c>
      <c r="H229">
        <v>2</v>
      </c>
      <c r="I229">
        <v>2</v>
      </c>
      <c r="J229">
        <v>2</v>
      </c>
      <c r="K229">
        <v>2</v>
      </c>
      <c r="L229">
        <v>2</v>
      </c>
      <c r="M229">
        <v>2</v>
      </c>
      <c r="N229">
        <v>2</v>
      </c>
      <c r="O229" t="s">
        <v>34</v>
      </c>
    </row>
    <row r="230" spans="2:15" x14ac:dyDescent="0.25">
      <c r="B230">
        <v>3</v>
      </c>
      <c r="C230" t="s">
        <v>10</v>
      </c>
      <c r="D230" t="s">
        <v>67</v>
      </c>
      <c r="E230">
        <v>3</v>
      </c>
      <c r="F230">
        <v>3</v>
      </c>
      <c r="G230">
        <v>3</v>
      </c>
      <c r="H230">
        <v>3</v>
      </c>
      <c r="I230">
        <v>3</v>
      </c>
      <c r="J230">
        <v>4</v>
      </c>
      <c r="K230">
        <v>3</v>
      </c>
      <c r="L230">
        <v>3</v>
      </c>
      <c r="M230">
        <v>3</v>
      </c>
      <c r="N230">
        <v>3</v>
      </c>
      <c r="O230" t="s">
        <v>34</v>
      </c>
    </row>
    <row r="231" spans="2:15" x14ac:dyDescent="0.25">
      <c r="B231">
        <v>4</v>
      </c>
      <c r="C231" t="s">
        <v>25</v>
      </c>
      <c r="D231" t="s">
        <v>77</v>
      </c>
      <c r="E231">
        <v>9</v>
      </c>
      <c r="F231">
        <v>9</v>
      </c>
      <c r="G231">
        <v>9</v>
      </c>
      <c r="H231">
        <v>6</v>
      </c>
      <c r="I231">
        <v>6</v>
      </c>
      <c r="J231">
        <v>3</v>
      </c>
      <c r="K231">
        <v>4</v>
      </c>
      <c r="L231">
        <v>5</v>
      </c>
      <c r="M231">
        <v>5</v>
      </c>
      <c r="N231">
        <v>4</v>
      </c>
      <c r="O231" t="s">
        <v>34</v>
      </c>
    </row>
    <row r="232" spans="2:15" x14ac:dyDescent="0.25">
      <c r="B232">
        <v>5</v>
      </c>
      <c r="C232" t="s">
        <v>11</v>
      </c>
      <c r="D232" t="s">
        <v>68</v>
      </c>
      <c r="E232">
        <v>5</v>
      </c>
      <c r="F232">
        <v>5</v>
      </c>
      <c r="G232">
        <v>5</v>
      </c>
      <c r="H232">
        <v>5</v>
      </c>
      <c r="I232">
        <v>5</v>
      </c>
      <c r="J232">
        <v>6</v>
      </c>
      <c r="K232">
        <v>5</v>
      </c>
      <c r="L232">
        <v>6</v>
      </c>
      <c r="M232">
        <v>4</v>
      </c>
      <c r="N232">
        <v>5</v>
      </c>
      <c r="O232" t="s">
        <v>34</v>
      </c>
    </row>
    <row r="233" spans="2:15" x14ac:dyDescent="0.25">
      <c r="B233">
        <v>6</v>
      </c>
      <c r="C233" t="s">
        <v>19</v>
      </c>
      <c r="D233" t="s">
        <v>72</v>
      </c>
      <c r="E233">
        <v>4</v>
      </c>
      <c r="F233">
        <v>4</v>
      </c>
      <c r="G233">
        <v>4</v>
      </c>
      <c r="H233">
        <v>4</v>
      </c>
      <c r="I233">
        <v>4</v>
      </c>
      <c r="J233">
        <v>5</v>
      </c>
      <c r="K233">
        <v>6</v>
      </c>
      <c r="L233">
        <v>7</v>
      </c>
      <c r="M233">
        <v>6</v>
      </c>
      <c r="N233">
        <v>6</v>
      </c>
      <c r="O233" t="s">
        <v>34</v>
      </c>
    </row>
    <row r="234" spans="2:15" x14ac:dyDescent="0.25">
      <c r="B234">
        <v>7</v>
      </c>
      <c r="C234" t="s">
        <v>17</v>
      </c>
      <c r="D234" t="s">
        <v>73</v>
      </c>
      <c r="E234">
        <v>6</v>
      </c>
      <c r="F234">
        <v>6</v>
      </c>
      <c r="G234">
        <v>6</v>
      </c>
      <c r="H234">
        <v>7</v>
      </c>
      <c r="I234">
        <v>7</v>
      </c>
      <c r="J234">
        <v>7</v>
      </c>
      <c r="K234">
        <v>7</v>
      </c>
      <c r="L234">
        <v>8</v>
      </c>
      <c r="M234">
        <v>8</v>
      </c>
      <c r="N234">
        <v>7</v>
      </c>
      <c r="O234" t="s">
        <v>34</v>
      </c>
    </row>
    <row r="235" spans="2:15" x14ac:dyDescent="0.25">
      <c r="B235">
        <v>8</v>
      </c>
      <c r="C235" t="s">
        <v>18</v>
      </c>
      <c r="D235" t="s">
        <v>69</v>
      </c>
      <c r="E235">
        <v>8</v>
      </c>
      <c r="F235">
        <v>7</v>
      </c>
      <c r="G235">
        <v>8</v>
      </c>
      <c r="H235">
        <v>8</v>
      </c>
      <c r="I235">
        <v>8</v>
      </c>
      <c r="J235">
        <v>9</v>
      </c>
      <c r="K235">
        <v>9</v>
      </c>
      <c r="L235">
        <v>9</v>
      </c>
      <c r="M235">
        <v>7</v>
      </c>
      <c r="N235">
        <v>8</v>
      </c>
      <c r="O235" t="s">
        <v>34</v>
      </c>
    </row>
    <row r="236" spans="2:15" x14ac:dyDescent="0.25">
      <c r="B236">
        <v>9</v>
      </c>
      <c r="C236" t="s">
        <v>23</v>
      </c>
      <c r="D236" t="s">
        <v>78</v>
      </c>
      <c r="E236">
        <v>7</v>
      </c>
      <c r="F236">
        <v>8</v>
      </c>
      <c r="G236">
        <v>7</v>
      </c>
      <c r="H236">
        <v>9</v>
      </c>
      <c r="I236">
        <v>9</v>
      </c>
      <c r="J236">
        <v>12</v>
      </c>
      <c r="K236">
        <v>10</v>
      </c>
      <c r="L236">
        <v>10</v>
      </c>
      <c r="M236">
        <v>9</v>
      </c>
      <c r="N236">
        <v>9</v>
      </c>
      <c r="O236" t="s">
        <v>34</v>
      </c>
    </row>
    <row r="237" spans="2:15" x14ac:dyDescent="0.25">
      <c r="B237">
        <v>10</v>
      </c>
      <c r="C237" t="s">
        <v>13</v>
      </c>
      <c r="D237" t="s">
        <v>76</v>
      </c>
      <c r="E237">
        <v>12</v>
      </c>
      <c r="F237">
        <v>12</v>
      </c>
      <c r="G237">
        <v>12</v>
      </c>
      <c r="H237">
        <v>12</v>
      </c>
      <c r="I237">
        <v>12</v>
      </c>
      <c r="J237">
        <v>10</v>
      </c>
      <c r="K237">
        <v>8</v>
      </c>
      <c r="L237">
        <v>4</v>
      </c>
      <c r="M237">
        <v>10</v>
      </c>
      <c r="N237">
        <v>10</v>
      </c>
      <c r="O237" t="s">
        <v>34</v>
      </c>
    </row>
    <row r="238" spans="2:15" x14ac:dyDescent="0.25">
      <c r="B238">
        <v>0</v>
      </c>
      <c r="C238">
        <v>0</v>
      </c>
      <c r="D238">
        <v>0</v>
      </c>
      <c r="E238">
        <v>0</v>
      </c>
      <c r="F238">
        <v>0</v>
      </c>
      <c r="G238">
        <v>0</v>
      </c>
      <c r="H238">
        <v>0</v>
      </c>
      <c r="I238">
        <v>0</v>
      </c>
      <c r="J238">
        <v>0</v>
      </c>
      <c r="K238">
        <v>0</v>
      </c>
      <c r="L238">
        <v>0</v>
      </c>
      <c r="M238">
        <v>0</v>
      </c>
      <c r="N238">
        <v>0</v>
      </c>
      <c r="O238">
        <v>0</v>
      </c>
    </row>
    <row r="239" spans="2:15" x14ac:dyDescent="0.25">
      <c r="B239">
        <v>0</v>
      </c>
      <c r="C239">
        <v>0</v>
      </c>
      <c r="D239">
        <v>0</v>
      </c>
      <c r="E239">
        <v>0</v>
      </c>
      <c r="F239">
        <v>0</v>
      </c>
      <c r="G239">
        <v>0</v>
      </c>
      <c r="H239">
        <v>0</v>
      </c>
      <c r="I239">
        <v>0</v>
      </c>
      <c r="J239">
        <v>0</v>
      </c>
      <c r="K239">
        <v>0</v>
      </c>
      <c r="L239">
        <v>0</v>
      </c>
      <c r="M239">
        <v>0</v>
      </c>
      <c r="N239">
        <v>0</v>
      </c>
      <c r="O239">
        <v>0</v>
      </c>
    </row>
    <row r="240" spans="2:15" x14ac:dyDescent="0.25">
      <c r="B240">
        <v>0</v>
      </c>
      <c r="C240">
        <v>0</v>
      </c>
      <c r="D240">
        <v>0</v>
      </c>
      <c r="E240">
        <v>0</v>
      </c>
      <c r="F240">
        <v>0</v>
      </c>
      <c r="G240">
        <v>0</v>
      </c>
      <c r="H240">
        <v>0</v>
      </c>
      <c r="I240">
        <v>0</v>
      </c>
      <c r="J240">
        <v>0</v>
      </c>
      <c r="K240">
        <v>0</v>
      </c>
      <c r="L240">
        <v>0</v>
      </c>
      <c r="M240">
        <v>0</v>
      </c>
      <c r="N240">
        <v>0</v>
      </c>
      <c r="O240">
        <v>0</v>
      </c>
    </row>
    <row r="241" spans="2:15" x14ac:dyDescent="0.25">
      <c r="B241">
        <v>0</v>
      </c>
      <c r="C241">
        <v>0</v>
      </c>
      <c r="D241">
        <v>0</v>
      </c>
      <c r="E241">
        <v>0</v>
      </c>
      <c r="F241">
        <v>0</v>
      </c>
      <c r="G241">
        <v>0</v>
      </c>
      <c r="H241">
        <v>0</v>
      </c>
      <c r="I241">
        <v>0</v>
      </c>
      <c r="J241">
        <v>0</v>
      </c>
      <c r="K241">
        <v>0</v>
      </c>
      <c r="L241">
        <v>0</v>
      </c>
      <c r="M241">
        <v>0</v>
      </c>
      <c r="N241">
        <v>0</v>
      </c>
      <c r="O241">
        <v>0</v>
      </c>
    </row>
    <row r="242" spans="2:15" x14ac:dyDescent="0.25">
      <c r="B242">
        <v>0</v>
      </c>
      <c r="C242" t="s">
        <v>538</v>
      </c>
      <c r="D242">
        <v>0</v>
      </c>
      <c r="E242" s="1">
        <v>42369</v>
      </c>
      <c r="F242" s="1">
        <v>42735</v>
      </c>
      <c r="G242" s="1">
        <v>43100</v>
      </c>
      <c r="H242" s="1">
        <v>43465</v>
      </c>
      <c r="I242" s="1">
        <v>43830</v>
      </c>
      <c r="J242" s="1">
        <v>44196</v>
      </c>
      <c r="K242" s="1">
        <v>44561</v>
      </c>
      <c r="L242" s="1">
        <v>44926</v>
      </c>
      <c r="M242" s="1">
        <v>45291</v>
      </c>
      <c r="N242" s="1">
        <v>45657</v>
      </c>
      <c r="O242">
        <v>0</v>
      </c>
    </row>
    <row r="243" spans="2:15" x14ac:dyDescent="0.25">
      <c r="B243">
        <v>1</v>
      </c>
      <c r="C243" t="s">
        <v>12</v>
      </c>
      <c r="D243" t="s">
        <v>66</v>
      </c>
      <c r="E243">
        <v>22331.519</v>
      </c>
      <c r="F243">
        <v>28427.067999999999</v>
      </c>
      <c r="G243">
        <v>25211.437000000002</v>
      </c>
      <c r="H243">
        <v>34222.595000000001</v>
      </c>
      <c r="I243">
        <v>26822.873</v>
      </c>
      <c r="J243">
        <v>25622.053</v>
      </c>
      <c r="K243">
        <v>28859.530999999999</v>
      </c>
      <c r="L243">
        <v>31195.236000000001</v>
      </c>
      <c r="M243">
        <v>36409.752999999997</v>
      </c>
      <c r="N243">
        <v>48141.599000000002</v>
      </c>
      <c r="O243" t="s">
        <v>4</v>
      </c>
    </row>
    <row r="244" spans="2:15" x14ac:dyDescent="0.25">
      <c r="B244">
        <v>2</v>
      </c>
      <c r="C244" t="s">
        <v>11</v>
      </c>
      <c r="D244" t="s">
        <v>68</v>
      </c>
      <c r="E244">
        <v>13791.094999999999</v>
      </c>
      <c r="F244">
        <v>24065.446</v>
      </c>
      <c r="G244">
        <v>18009.004000000001</v>
      </c>
      <c r="H244">
        <v>44825.930999999997</v>
      </c>
      <c r="I244">
        <v>47877.834000000003</v>
      </c>
      <c r="J244">
        <v>20404.36</v>
      </c>
      <c r="K244">
        <v>20127.5</v>
      </c>
      <c r="L244">
        <v>39542.904999999999</v>
      </c>
      <c r="M244">
        <v>45647.821000000004</v>
      </c>
      <c r="N244">
        <v>47133.408000000003</v>
      </c>
      <c r="O244" t="s">
        <v>4</v>
      </c>
    </row>
    <row r="245" spans="2:15" x14ac:dyDescent="0.25">
      <c r="B245">
        <v>3</v>
      </c>
      <c r="C245" t="s">
        <v>13</v>
      </c>
      <c r="D245" t="s">
        <v>76</v>
      </c>
      <c r="E245">
        <v>18472.903999999999</v>
      </c>
      <c r="F245">
        <v>21173.627</v>
      </c>
      <c r="G245">
        <v>20012.97</v>
      </c>
      <c r="H245">
        <v>22549.543000000001</v>
      </c>
      <c r="I245">
        <v>21153.312999999998</v>
      </c>
      <c r="J245">
        <v>17376.032999999999</v>
      </c>
      <c r="K245">
        <v>30628.274000000001</v>
      </c>
      <c r="L245">
        <v>33026.389000000003</v>
      </c>
      <c r="M245">
        <v>40437.097999999998</v>
      </c>
      <c r="N245">
        <v>46411.205999999998</v>
      </c>
      <c r="O245" t="s">
        <v>4</v>
      </c>
    </row>
    <row r="246" spans="2:15" x14ac:dyDescent="0.25">
      <c r="B246">
        <v>4</v>
      </c>
      <c r="C246" t="s">
        <v>10</v>
      </c>
      <c r="D246" t="s">
        <v>67</v>
      </c>
      <c r="E246">
        <v>14547.919</v>
      </c>
      <c r="F246">
        <v>14351.898999999999</v>
      </c>
      <c r="G246">
        <v>17340.845000000001</v>
      </c>
      <c r="H246">
        <v>13859.112999999999</v>
      </c>
      <c r="I246">
        <v>15328.6</v>
      </c>
      <c r="J246">
        <v>11526.071</v>
      </c>
      <c r="K246">
        <v>14412.099</v>
      </c>
      <c r="L246">
        <v>20759.27</v>
      </c>
      <c r="M246">
        <v>33334.741999999998</v>
      </c>
      <c r="N246">
        <v>26668.339</v>
      </c>
      <c r="O246" t="s">
        <v>4</v>
      </c>
    </row>
    <row r="247" spans="2:15" x14ac:dyDescent="0.25">
      <c r="B247">
        <v>5</v>
      </c>
      <c r="C247" t="s">
        <v>14</v>
      </c>
      <c r="D247" t="s">
        <v>71</v>
      </c>
      <c r="E247">
        <v>11978.251</v>
      </c>
      <c r="F247">
        <v>11988.431</v>
      </c>
      <c r="G247">
        <v>13492.824000000001</v>
      </c>
      <c r="H247">
        <v>15477.69</v>
      </c>
      <c r="I247">
        <v>14270.785</v>
      </c>
      <c r="J247">
        <v>6433.2389999999996</v>
      </c>
      <c r="K247">
        <v>18630.349999999999</v>
      </c>
      <c r="L247">
        <v>23747.987000000001</v>
      </c>
      <c r="M247">
        <v>34239.137000000002</v>
      </c>
      <c r="N247">
        <v>26616.742999999999</v>
      </c>
      <c r="O247" t="s">
        <v>4</v>
      </c>
    </row>
    <row r="248" spans="2:15" x14ac:dyDescent="0.25">
      <c r="B248">
        <v>6</v>
      </c>
      <c r="C248" t="s">
        <v>15</v>
      </c>
      <c r="D248" t="s">
        <v>30</v>
      </c>
      <c r="E248">
        <v>10562.268</v>
      </c>
      <c r="F248">
        <v>10828.814</v>
      </c>
      <c r="G248">
        <v>13655.573</v>
      </c>
      <c r="H248">
        <v>15229.29</v>
      </c>
      <c r="I248">
        <v>15055.707</v>
      </c>
      <c r="J248">
        <v>13296.982</v>
      </c>
      <c r="K248">
        <v>18131.88</v>
      </c>
      <c r="L248">
        <v>17534.977999999999</v>
      </c>
      <c r="M248">
        <v>18073.919999999998</v>
      </c>
      <c r="N248">
        <v>19592.276999999998</v>
      </c>
      <c r="O248" t="s">
        <v>4</v>
      </c>
    </row>
    <row r="249" spans="2:15" x14ac:dyDescent="0.25">
      <c r="B249">
        <v>7</v>
      </c>
      <c r="C249" t="s">
        <v>17</v>
      </c>
      <c r="D249" t="s">
        <v>73</v>
      </c>
      <c r="E249">
        <v>9910.0409999999993</v>
      </c>
      <c r="F249">
        <v>11442.507</v>
      </c>
      <c r="G249">
        <v>13233.583000000001</v>
      </c>
      <c r="H249">
        <v>11558.303</v>
      </c>
      <c r="I249">
        <v>15074.057000000001</v>
      </c>
      <c r="J249">
        <v>12066</v>
      </c>
      <c r="K249">
        <v>14422.263000000001</v>
      </c>
      <c r="L249">
        <v>15877.745000000001</v>
      </c>
      <c r="M249">
        <v>18007.420999999998</v>
      </c>
      <c r="N249">
        <v>18743.37</v>
      </c>
      <c r="O249" t="s">
        <v>4</v>
      </c>
    </row>
    <row r="250" spans="2:15" x14ac:dyDescent="0.25">
      <c r="B250">
        <v>8</v>
      </c>
      <c r="C250" t="s">
        <v>19</v>
      </c>
      <c r="D250" t="s">
        <v>72</v>
      </c>
      <c r="E250">
        <v>8835.4699999999993</v>
      </c>
      <c r="F250">
        <v>8837.6460000000006</v>
      </c>
      <c r="G250">
        <v>9142.9830000000002</v>
      </c>
      <c r="H250">
        <v>9451.5470000000005</v>
      </c>
      <c r="I250">
        <v>8986.3979999999992</v>
      </c>
      <c r="J250">
        <v>7881.4830000000002</v>
      </c>
      <c r="K250">
        <v>9077.8130000000001</v>
      </c>
      <c r="L250">
        <v>10061.959000000001</v>
      </c>
      <c r="M250">
        <v>11961.468000000001</v>
      </c>
      <c r="N250">
        <v>14154.936</v>
      </c>
      <c r="O250" t="s">
        <v>4</v>
      </c>
    </row>
    <row r="251" spans="2:15" x14ac:dyDescent="0.25">
      <c r="B251">
        <v>9</v>
      </c>
      <c r="C251" t="s">
        <v>25</v>
      </c>
      <c r="D251" t="s">
        <v>77</v>
      </c>
      <c r="E251">
        <v>3805.1709999999998</v>
      </c>
      <c r="F251">
        <v>3997.752</v>
      </c>
      <c r="G251">
        <v>4141.0479999999998</v>
      </c>
      <c r="H251">
        <v>6945.5129999999999</v>
      </c>
      <c r="I251">
        <v>4959.92</v>
      </c>
      <c r="J251">
        <v>3753.069</v>
      </c>
      <c r="K251">
        <v>5440.7190000000001</v>
      </c>
      <c r="L251">
        <v>7509.8879999999999</v>
      </c>
      <c r="M251">
        <v>10638.986000000001</v>
      </c>
      <c r="N251">
        <v>12419.377</v>
      </c>
      <c r="O251" t="s">
        <v>4</v>
      </c>
    </row>
    <row r="252" spans="2:15" x14ac:dyDescent="0.25">
      <c r="B252">
        <v>10</v>
      </c>
      <c r="C252" t="s">
        <v>18</v>
      </c>
      <c r="D252" t="s">
        <v>69</v>
      </c>
      <c r="E252">
        <v>8559.4670000000006</v>
      </c>
      <c r="F252">
        <v>7883.7929999999997</v>
      </c>
      <c r="G252">
        <v>7529.2640000000001</v>
      </c>
      <c r="H252">
        <v>6375.4650000000001</v>
      </c>
      <c r="I252">
        <v>7126.8190000000004</v>
      </c>
      <c r="J252">
        <v>5562.893</v>
      </c>
      <c r="K252">
        <v>6530.893</v>
      </c>
      <c r="L252">
        <v>7604.107</v>
      </c>
      <c r="M252">
        <v>10198.892</v>
      </c>
      <c r="N252">
        <v>9846.2389999999996</v>
      </c>
      <c r="O252" t="s">
        <v>4</v>
      </c>
    </row>
    <row r="253" spans="2:15" x14ac:dyDescent="0.25">
      <c r="B253">
        <v>0</v>
      </c>
      <c r="C253">
        <v>0</v>
      </c>
      <c r="D253">
        <v>0</v>
      </c>
      <c r="E253">
        <v>0</v>
      </c>
      <c r="F253">
        <v>0</v>
      </c>
      <c r="G253">
        <v>0</v>
      </c>
      <c r="H253">
        <v>0</v>
      </c>
      <c r="I253">
        <v>0</v>
      </c>
      <c r="J253">
        <v>0</v>
      </c>
      <c r="K253">
        <v>0</v>
      </c>
      <c r="L253">
        <v>0</v>
      </c>
      <c r="M253">
        <v>0</v>
      </c>
      <c r="N253">
        <v>0</v>
      </c>
      <c r="O253">
        <v>0</v>
      </c>
    </row>
    <row r="254" spans="2:15" x14ac:dyDescent="0.25">
      <c r="B254">
        <v>0</v>
      </c>
      <c r="C254">
        <v>0</v>
      </c>
      <c r="D254">
        <v>0</v>
      </c>
      <c r="E254" s="1">
        <v>42369</v>
      </c>
      <c r="F254" s="1">
        <v>42735</v>
      </c>
      <c r="G254" s="1">
        <v>43100</v>
      </c>
      <c r="H254" s="1">
        <v>43465</v>
      </c>
      <c r="I254" s="1">
        <v>43830</v>
      </c>
      <c r="J254" s="1">
        <v>44196</v>
      </c>
      <c r="K254" s="1">
        <v>44561</v>
      </c>
      <c r="L254" s="1">
        <v>44926</v>
      </c>
      <c r="M254" s="1">
        <v>45291</v>
      </c>
      <c r="N254" s="1">
        <v>45657</v>
      </c>
      <c r="O254">
        <v>0</v>
      </c>
    </row>
    <row r="255" spans="2:15" x14ac:dyDescent="0.25">
      <c r="B255">
        <v>1</v>
      </c>
      <c r="C255" t="s">
        <v>12</v>
      </c>
      <c r="D255" t="s">
        <v>66</v>
      </c>
      <c r="E255">
        <v>1</v>
      </c>
      <c r="F255">
        <v>1</v>
      </c>
      <c r="G255">
        <v>1</v>
      </c>
      <c r="H255">
        <v>2</v>
      </c>
      <c r="I255">
        <v>2</v>
      </c>
      <c r="J255">
        <v>1</v>
      </c>
      <c r="K255">
        <v>2</v>
      </c>
      <c r="L255">
        <v>3</v>
      </c>
      <c r="M255">
        <v>3</v>
      </c>
      <c r="N255">
        <v>1</v>
      </c>
      <c r="O255" t="s">
        <v>35</v>
      </c>
    </row>
    <row r="256" spans="2:15" x14ac:dyDescent="0.25">
      <c r="B256">
        <v>2</v>
      </c>
      <c r="C256" t="s">
        <v>11</v>
      </c>
      <c r="D256" t="s">
        <v>68</v>
      </c>
      <c r="E256">
        <v>4</v>
      </c>
      <c r="F256">
        <v>2</v>
      </c>
      <c r="G256">
        <v>3</v>
      </c>
      <c r="H256">
        <v>1</v>
      </c>
      <c r="I256">
        <v>1</v>
      </c>
      <c r="J256">
        <v>2</v>
      </c>
      <c r="K256">
        <v>3</v>
      </c>
      <c r="L256">
        <v>1</v>
      </c>
      <c r="M256">
        <v>1</v>
      </c>
      <c r="N256">
        <v>2</v>
      </c>
      <c r="O256" t="s">
        <v>35</v>
      </c>
    </row>
    <row r="257" spans="2:15" x14ac:dyDescent="0.25">
      <c r="B257">
        <v>3</v>
      </c>
      <c r="C257" t="s">
        <v>13</v>
      </c>
      <c r="D257" t="s">
        <v>76</v>
      </c>
      <c r="E257">
        <v>2</v>
      </c>
      <c r="F257">
        <v>3</v>
      </c>
      <c r="G257">
        <v>2</v>
      </c>
      <c r="H257">
        <v>3</v>
      </c>
      <c r="I257">
        <v>3</v>
      </c>
      <c r="J257">
        <v>3</v>
      </c>
      <c r="K257">
        <v>1</v>
      </c>
      <c r="L257">
        <v>2</v>
      </c>
      <c r="M257">
        <v>2</v>
      </c>
      <c r="N257">
        <v>3</v>
      </c>
      <c r="O257" t="s">
        <v>35</v>
      </c>
    </row>
    <row r="258" spans="2:15" x14ac:dyDescent="0.25">
      <c r="B258">
        <v>4</v>
      </c>
      <c r="C258" t="s">
        <v>10</v>
      </c>
      <c r="D258" t="s">
        <v>67</v>
      </c>
      <c r="E258">
        <v>3</v>
      </c>
      <c r="F258">
        <v>4</v>
      </c>
      <c r="G258">
        <v>4</v>
      </c>
      <c r="H258">
        <v>6</v>
      </c>
      <c r="I258">
        <v>4</v>
      </c>
      <c r="J258">
        <v>6</v>
      </c>
      <c r="K258">
        <v>7</v>
      </c>
      <c r="L258">
        <v>5</v>
      </c>
      <c r="M258">
        <v>5</v>
      </c>
      <c r="N258">
        <v>4</v>
      </c>
      <c r="O258" t="s">
        <v>35</v>
      </c>
    </row>
    <row r="259" spans="2:15" x14ac:dyDescent="0.25">
      <c r="B259">
        <v>5</v>
      </c>
      <c r="C259" t="s">
        <v>14</v>
      </c>
      <c r="D259" t="s">
        <v>71</v>
      </c>
      <c r="E259">
        <v>5</v>
      </c>
      <c r="F259">
        <v>5</v>
      </c>
      <c r="G259">
        <v>6</v>
      </c>
      <c r="H259">
        <v>4</v>
      </c>
      <c r="I259">
        <v>7</v>
      </c>
      <c r="J259">
        <v>8</v>
      </c>
      <c r="K259">
        <v>4</v>
      </c>
      <c r="L259">
        <v>4</v>
      </c>
      <c r="M259">
        <v>4</v>
      </c>
      <c r="N259">
        <v>5</v>
      </c>
      <c r="O259" t="s">
        <v>35</v>
      </c>
    </row>
    <row r="260" spans="2:15" x14ac:dyDescent="0.25">
      <c r="B260">
        <v>6</v>
      </c>
      <c r="C260" t="s">
        <v>15</v>
      </c>
      <c r="D260" t="s">
        <v>30</v>
      </c>
      <c r="E260">
        <v>6</v>
      </c>
      <c r="F260">
        <v>7</v>
      </c>
      <c r="G260">
        <v>5</v>
      </c>
      <c r="H260">
        <v>5</v>
      </c>
      <c r="I260">
        <v>6</v>
      </c>
      <c r="J260">
        <v>4</v>
      </c>
      <c r="K260">
        <v>5</v>
      </c>
      <c r="L260">
        <v>6</v>
      </c>
      <c r="M260">
        <v>6</v>
      </c>
      <c r="N260">
        <v>6</v>
      </c>
      <c r="O260" t="s">
        <v>35</v>
      </c>
    </row>
    <row r="261" spans="2:15" x14ac:dyDescent="0.25">
      <c r="B261">
        <v>7</v>
      </c>
      <c r="C261" t="s">
        <v>17</v>
      </c>
      <c r="D261" t="s">
        <v>73</v>
      </c>
      <c r="E261">
        <v>7</v>
      </c>
      <c r="F261">
        <v>6</v>
      </c>
      <c r="G261">
        <v>7</v>
      </c>
      <c r="H261">
        <v>7</v>
      </c>
      <c r="I261">
        <v>5</v>
      </c>
      <c r="J261">
        <v>5</v>
      </c>
      <c r="K261">
        <v>6</v>
      </c>
      <c r="L261">
        <v>7</v>
      </c>
      <c r="M261">
        <v>7</v>
      </c>
      <c r="N261">
        <v>7</v>
      </c>
      <c r="O261" t="s">
        <v>35</v>
      </c>
    </row>
    <row r="262" spans="2:15" x14ac:dyDescent="0.25">
      <c r="B262">
        <v>8</v>
      </c>
      <c r="C262" t="s">
        <v>19</v>
      </c>
      <c r="D262" t="s">
        <v>72</v>
      </c>
      <c r="E262">
        <v>9</v>
      </c>
      <c r="F262">
        <v>8</v>
      </c>
      <c r="G262">
        <v>8</v>
      </c>
      <c r="H262">
        <v>8</v>
      </c>
      <c r="I262">
        <v>8</v>
      </c>
      <c r="J262">
        <v>7</v>
      </c>
      <c r="K262">
        <v>8</v>
      </c>
      <c r="L262">
        <v>8</v>
      </c>
      <c r="M262">
        <v>8</v>
      </c>
      <c r="N262">
        <v>8</v>
      </c>
      <c r="O262" t="s">
        <v>35</v>
      </c>
    </row>
    <row r="263" spans="2:15" x14ac:dyDescent="0.25">
      <c r="B263">
        <v>9</v>
      </c>
      <c r="C263" t="s">
        <v>25</v>
      </c>
      <c r="D263" t="s">
        <v>77</v>
      </c>
      <c r="E263">
        <v>12</v>
      </c>
      <c r="F263">
        <v>13</v>
      </c>
      <c r="G263">
        <v>11</v>
      </c>
      <c r="H263">
        <v>9</v>
      </c>
      <c r="I263">
        <v>11</v>
      </c>
      <c r="J263">
        <v>11</v>
      </c>
      <c r="K263">
        <v>10</v>
      </c>
      <c r="L263">
        <v>10</v>
      </c>
      <c r="M263">
        <v>9</v>
      </c>
      <c r="N263">
        <v>9</v>
      </c>
      <c r="O263" t="s">
        <v>35</v>
      </c>
    </row>
    <row r="264" spans="2:15" x14ac:dyDescent="0.25">
      <c r="B264">
        <v>10</v>
      </c>
      <c r="C264" t="s">
        <v>18</v>
      </c>
      <c r="D264" t="s">
        <v>69</v>
      </c>
      <c r="E264">
        <v>10</v>
      </c>
      <c r="F264">
        <v>9</v>
      </c>
      <c r="G264">
        <v>9</v>
      </c>
      <c r="H264">
        <v>10</v>
      </c>
      <c r="I264">
        <v>9</v>
      </c>
      <c r="J264">
        <v>10</v>
      </c>
      <c r="K264">
        <v>9</v>
      </c>
      <c r="L264">
        <v>9</v>
      </c>
      <c r="M264">
        <v>10</v>
      </c>
      <c r="N264">
        <v>10</v>
      </c>
      <c r="O264" t="s">
        <v>35</v>
      </c>
    </row>
    <row r="265" spans="2:15" x14ac:dyDescent="0.25">
      <c r="B265">
        <v>0</v>
      </c>
      <c r="C265">
        <v>0</v>
      </c>
      <c r="D265">
        <v>0</v>
      </c>
      <c r="E265">
        <v>0</v>
      </c>
      <c r="F265">
        <v>0</v>
      </c>
      <c r="G265">
        <v>0</v>
      </c>
      <c r="H265">
        <v>0</v>
      </c>
      <c r="I265">
        <v>0</v>
      </c>
      <c r="J265">
        <v>0</v>
      </c>
      <c r="K265">
        <v>0</v>
      </c>
      <c r="L265">
        <v>0</v>
      </c>
      <c r="M265">
        <v>0</v>
      </c>
      <c r="N265">
        <v>0</v>
      </c>
      <c r="O265">
        <v>0</v>
      </c>
    </row>
    <row r="266" spans="2:15" x14ac:dyDescent="0.25">
      <c r="B266">
        <v>0</v>
      </c>
      <c r="C266">
        <v>0</v>
      </c>
      <c r="D266">
        <v>0</v>
      </c>
      <c r="E266">
        <v>0</v>
      </c>
      <c r="F266">
        <v>0</v>
      </c>
      <c r="G266">
        <v>0</v>
      </c>
      <c r="H266">
        <v>0</v>
      </c>
      <c r="I266">
        <v>0</v>
      </c>
      <c r="J266">
        <v>0</v>
      </c>
      <c r="K266">
        <v>0</v>
      </c>
      <c r="L266">
        <v>0</v>
      </c>
      <c r="M266">
        <v>0</v>
      </c>
      <c r="N266">
        <v>0</v>
      </c>
      <c r="O266">
        <v>0</v>
      </c>
    </row>
    <row r="267" spans="2:15" x14ac:dyDescent="0.25">
      <c r="B267">
        <v>0</v>
      </c>
      <c r="C267">
        <v>0</v>
      </c>
      <c r="D267">
        <v>0</v>
      </c>
      <c r="E267">
        <v>0</v>
      </c>
      <c r="F267">
        <v>0</v>
      </c>
      <c r="G267">
        <v>0</v>
      </c>
      <c r="H267">
        <v>0</v>
      </c>
      <c r="I267">
        <v>0</v>
      </c>
      <c r="J267">
        <v>0</v>
      </c>
      <c r="K267">
        <v>0</v>
      </c>
      <c r="L267">
        <v>0</v>
      </c>
      <c r="M267">
        <v>0</v>
      </c>
      <c r="N267">
        <v>0</v>
      </c>
      <c r="O267">
        <v>0</v>
      </c>
    </row>
    <row r="268" spans="2:15" x14ac:dyDescent="0.25">
      <c r="B268">
        <v>0</v>
      </c>
      <c r="C268">
        <v>0</v>
      </c>
      <c r="D268">
        <v>0</v>
      </c>
      <c r="E268">
        <v>0</v>
      </c>
      <c r="F268">
        <v>0</v>
      </c>
      <c r="G268">
        <v>0</v>
      </c>
      <c r="H268">
        <v>0</v>
      </c>
      <c r="I268">
        <v>0</v>
      </c>
      <c r="J268">
        <v>0</v>
      </c>
      <c r="K268">
        <v>0</v>
      </c>
      <c r="L268">
        <v>0</v>
      </c>
      <c r="M268">
        <v>0</v>
      </c>
      <c r="N268">
        <v>0</v>
      </c>
      <c r="O268">
        <v>0</v>
      </c>
    </row>
    <row r="269" spans="2:15" x14ac:dyDescent="0.25">
      <c r="B269">
        <v>0</v>
      </c>
      <c r="C269" t="s">
        <v>538</v>
      </c>
      <c r="D269">
        <v>0</v>
      </c>
      <c r="E269" s="1">
        <v>42369</v>
      </c>
      <c r="F269" s="1">
        <v>42735</v>
      </c>
      <c r="G269" s="1">
        <v>43100</v>
      </c>
      <c r="H269" s="1">
        <v>43465</v>
      </c>
      <c r="I269" s="1">
        <v>43830</v>
      </c>
      <c r="J269" s="1">
        <v>44196</v>
      </c>
      <c r="K269" s="1">
        <v>44561</v>
      </c>
      <c r="L269" s="1">
        <v>44926</v>
      </c>
      <c r="M269" s="1">
        <v>45291</v>
      </c>
      <c r="N269" s="1">
        <v>45657</v>
      </c>
      <c r="O269">
        <v>0</v>
      </c>
    </row>
    <row r="270" spans="2:15" x14ac:dyDescent="0.25">
      <c r="B270">
        <v>1</v>
      </c>
      <c r="C270" t="s">
        <v>14</v>
      </c>
      <c r="D270" t="s">
        <v>71</v>
      </c>
      <c r="E270">
        <v>20137.607</v>
      </c>
      <c r="F270">
        <v>18928.725999999999</v>
      </c>
      <c r="G270">
        <v>18687.026000000002</v>
      </c>
      <c r="H270">
        <v>13595.605</v>
      </c>
      <c r="I270">
        <v>10450.712</v>
      </c>
      <c r="J270">
        <v>13730.71</v>
      </c>
      <c r="K270">
        <v>13298.105</v>
      </c>
      <c r="L270">
        <v>30155.249</v>
      </c>
      <c r="M270">
        <v>44937.084000000003</v>
      </c>
      <c r="N270">
        <v>45881.146999999997</v>
      </c>
      <c r="O270" t="s">
        <v>5</v>
      </c>
    </row>
    <row r="271" spans="2:15" x14ac:dyDescent="0.25">
      <c r="B271">
        <v>2</v>
      </c>
      <c r="C271" t="s">
        <v>11</v>
      </c>
      <c r="D271" t="s">
        <v>68</v>
      </c>
      <c r="E271">
        <v>14836.843000000001</v>
      </c>
      <c r="F271">
        <v>9586.5820000000003</v>
      </c>
      <c r="G271">
        <v>17180.466</v>
      </c>
      <c r="H271">
        <v>12528.178</v>
      </c>
      <c r="I271">
        <v>12733.914000000001</v>
      </c>
      <c r="J271">
        <v>10785.42</v>
      </c>
      <c r="K271">
        <v>18690.284</v>
      </c>
      <c r="L271">
        <v>22698.809000000001</v>
      </c>
      <c r="M271">
        <v>28161.45</v>
      </c>
      <c r="N271">
        <v>27494.656999999999</v>
      </c>
      <c r="O271" t="s">
        <v>5</v>
      </c>
    </row>
    <row r="272" spans="2:15" x14ac:dyDescent="0.25">
      <c r="B272">
        <v>3</v>
      </c>
      <c r="C272" t="s">
        <v>10</v>
      </c>
      <c r="D272" t="s">
        <v>67</v>
      </c>
      <c r="E272">
        <v>9830.4030000000002</v>
      </c>
      <c r="F272">
        <v>12120.106</v>
      </c>
      <c r="G272">
        <v>12101.302</v>
      </c>
      <c r="H272">
        <v>9411.5750000000007</v>
      </c>
      <c r="I272">
        <v>9703.9500000000007</v>
      </c>
      <c r="J272">
        <v>8553.5750000000007</v>
      </c>
      <c r="K272">
        <v>12671.423000000001</v>
      </c>
      <c r="L272">
        <v>17226.214</v>
      </c>
      <c r="M272">
        <v>27404.739000000001</v>
      </c>
      <c r="N272">
        <v>26379.656999999999</v>
      </c>
      <c r="O272" t="s">
        <v>5</v>
      </c>
    </row>
    <row r="273" spans="2:15" x14ac:dyDescent="0.25">
      <c r="B273">
        <v>4</v>
      </c>
      <c r="C273" t="s">
        <v>13</v>
      </c>
      <c r="D273" t="s">
        <v>76</v>
      </c>
      <c r="E273">
        <v>14136.89</v>
      </c>
      <c r="F273">
        <v>11605.348</v>
      </c>
      <c r="G273">
        <v>12402.261</v>
      </c>
      <c r="H273">
        <v>10895.493</v>
      </c>
      <c r="I273">
        <v>15820.816000000001</v>
      </c>
      <c r="J273">
        <v>10029.361999999999</v>
      </c>
      <c r="K273">
        <v>11767.802</v>
      </c>
      <c r="L273">
        <v>16464.580999999998</v>
      </c>
      <c r="M273">
        <v>23444.488000000001</v>
      </c>
      <c r="N273">
        <v>25625.855</v>
      </c>
      <c r="O273" t="s">
        <v>5</v>
      </c>
    </row>
    <row r="274" spans="2:15" x14ac:dyDescent="0.25">
      <c r="B274">
        <v>5</v>
      </c>
      <c r="C274" t="s">
        <v>12</v>
      </c>
      <c r="D274" t="s">
        <v>66</v>
      </c>
      <c r="E274">
        <v>14304.352999999999</v>
      </c>
      <c r="F274">
        <v>15762.073</v>
      </c>
      <c r="G274">
        <v>14827.151</v>
      </c>
      <c r="H274">
        <v>12323.958000000001</v>
      </c>
      <c r="I274">
        <v>9529.3989999999994</v>
      </c>
      <c r="J274">
        <v>8765.5769999999993</v>
      </c>
      <c r="K274">
        <v>9029.3850000000002</v>
      </c>
      <c r="L274">
        <v>14341.305</v>
      </c>
      <c r="M274">
        <v>19330.100999999999</v>
      </c>
      <c r="N274">
        <v>23584.143</v>
      </c>
      <c r="O274" t="s">
        <v>5</v>
      </c>
    </row>
    <row r="275" spans="2:15" x14ac:dyDescent="0.25">
      <c r="B275">
        <v>6</v>
      </c>
      <c r="C275" t="s">
        <v>17</v>
      </c>
      <c r="D275" t="s">
        <v>73</v>
      </c>
      <c r="E275">
        <v>7707.768</v>
      </c>
      <c r="F275">
        <v>10978.77</v>
      </c>
      <c r="G275">
        <v>6597.223</v>
      </c>
      <c r="H275">
        <v>9633.9140000000007</v>
      </c>
      <c r="I275">
        <v>10313.914000000001</v>
      </c>
      <c r="J275">
        <v>9102.6470000000008</v>
      </c>
      <c r="K275">
        <v>8729.5110000000004</v>
      </c>
      <c r="L275">
        <v>13602.273999999999</v>
      </c>
      <c r="M275">
        <v>17467.71</v>
      </c>
      <c r="N275">
        <v>15706.965</v>
      </c>
      <c r="O275" t="s">
        <v>5</v>
      </c>
    </row>
    <row r="276" spans="2:15" x14ac:dyDescent="0.25">
      <c r="B276">
        <v>7</v>
      </c>
      <c r="C276" t="s">
        <v>16</v>
      </c>
      <c r="D276" t="s">
        <v>74</v>
      </c>
      <c r="E276">
        <v>17498.553</v>
      </c>
      <c r="F276">
        <v>13805.630999999999</v>
      </c>
      <c r="G276">
        <v>11797.14</v>
      </c>
      <c r="H276">
        <v>11490.972</v>
      </c>
      <c r="I276">
        <v>10443.764999999999</v>
      </c>
      <c r="J276">
        <v>8062.549</v>
      </c>
      <c r="K276">
        <v>9972.7540000000008</v>
      </c>
      <c r="L276">
        <v>9978.1180000000004</v>
      </c>
      <c r="M276">
        <v>13091.543</v>
      </c>
      <c r="N276">
        <v>13480.254000000001</v>
      </c>
      <c r="O276" t="s">
        <v>5</v>
      </c>
    </row>
    <row r="277" spans="2:15" x14ac:dyDescent="0.25">
      <c r="B277">
        <v>8</v>
      </c>
      <c r="C277" t="s">
        <v>25</v>
      </c>
      <c r="D277" t="s">
        <v>77</v>
      </c>
      <c r="E277">
        <v>1136.116</v>
      </c>
      <c r="F277">
        <v>1444.3150000000001</v>
      </c>
      <c r="G277">
        <v>1495.6389999999999</v>
      </c>
      <c r="H277">
        <v>3987.558</v>
      </c>
      <c r="I277">
        <v>3619.59</v>
      </c>
      <c r="J277">
        <v>3933.2640000000001</v>
      </c>
      <c r="K277">
        <v>5560.8289999999997</v>
      </c>
      <c r="L277">
        <v>6563.7539999999999</v>
      </c>
      <c r="M277">
        <v>11703.429</v>
      </c>
      <c r="N277">
        <v>10706.067999999999</v>
      </c>
      <c r="O277" t="s">
        <v>5</v>
      </c>
    </row>
    <row r="278" spans="2:15" x14ac:dyDescent="0.25">
      <c r="B278">
        <v>9</v>
      </c>
      <c r="C278" t="s">
        <v>19</v>
      </c>
      <c r="D278" t="s">
        <v>72</v>
      </c>
      <c r="E278">
        <v>3886.1120000000001</v>
      </c>
      <c r="F278">
        <v>3588.3919999999998</v>
      </c>
      <c r="G278">
        <v>5789.3559999999998</v>
      </c>
      <c r="H278">
        <v>5333.5829999999996</v>
      </c>
      <c r="I278">
        <v>6214.1149999999998</v>
      </c>
      <c r="J278">
        <v>4046.9659999999999</v>
      </c>
      <c r="K278">
        <v>4256.4340000000002</v>
      </c>
      <c r="L278">
        <v>4998.5410000000002</v>
      </c>
      <c r="M278">
        <v>6336.5630000000001</v>
      </c>
      <c r="N278">
        <v>9321.8230000000003</v>
      </c>
      <c r="O278" t="s">
        <v>5</v>
      </c>
    </row>
    <row r="279" spans="2:15" x14ac:dyDescent="0.25">
      <c r="B279">
        <v>10</v>
      </c>
      <c r="C279" t="s">
        <v>18</v>
      </c>
      <c r="D279" t="s">
        <v>69</v>
      </c>
      <c r="E279">
        <v>2985.4830000000002</v>
      </c>
      <c r="F279">
        <v>3126.473</v>
      </c>
      <c r="G279">
        <v>4337.0159999999996</v>
      </c>
      <c r="H279">
        <v>4099.6310000000003</v>
      </c>
      <c r="I279">
        <v>4665.0559999999996</v>
      </c>
      <c r="J279">
        <v>2538.5650000000001</v>
      </c>
      <c r="K279">
        <v>2435.2840000000001</v>
      </c>
      <c r="L279">
        <v>6160.3019999999997</v>
      </c>
      <c r="M279">
        <v>7423.7359999999999</v>
      </c>
      <c r="N279">
        <v>7516.3040000000001</v>
      </c>
      <c r="O279" t="s">
        <v>5</v>
      </c>
    </row>
    <row r="280" spans="2:15" x14ac:dyDescent="0.25">
      <c r="B280">
        <v>0</v>
      </c>
      <c r="C280">
        <v>0</v>
      </c>
      <c r="D280">
        <v>0</v>
      </c>
      <c r="E280">
        <v>0</v>
      </c>
      <c r="F280">
        <v>0</v>
      </c>
      <c r="G280">
        <v>0</v>
      </c>
      <c r="H280">
        <v>0</v>
      </c>
      <c r="I280">
        <v>0</v>
      </c>
      <c r="J280">
        <v>0</v>
      </c>
      <c r="K280">
        <v>0</v>
      </c>
      <c r="L280">
        <v>0</v>
      </c>
      <c r="M280">
        <v>0</v>
      </c>
      <c r="N280">
        <v>0</v>
      </c>
      <c r="O280">
        <v>0</v>
      </c>
    </row>
    <row r="281" spans="2:15" x14ac:dyDescent="0.25">
      <c r="B281">
        <v>0</v>
      </c>
      <c r="C281">
        <v>0</v>
      </c>
      <c r="D281">
        <v>0</v>
      </c>
      <c r="E281" s="1">
        <v>42369</v>
      </c>
      <c r="F281" s="1">
        <v>42735</v>
      </c>
      <c r="G281" s="1">
        <v>43100</v>
      </c>
      <c r="H281" s="1">
        <v>43465</v>
      </c>
      <c r="I281" s="1">
        <v>43830</v>
      </c>
      <c r="J281" s="1">
        <v>44196</v>
      </c>
      <c r="K281" s="1">
        <v>44561</v>
      </c>
      <c r="L281" s="1">
        <v>44926</v>
      </c>
      <c r="M281" s="1">
        <v>45291</v>
      </c>
      <c r="N281" s="1">
        <v>45657</v>
      </c>
      <c r="O281">
        <v>0</v>
      </c>
    </row>
    <row r="282" spans="2:15" x14ac:dyDescent="0.25">
      <c r="B282">
        <v>1</v>
      </c>
      <c r="C282" t="s">
        <v>14</v>
      </c>
      <c r="D282" t="s">
        <v>71</v>
      </c>
      <c r="E282">
        <v>1</v>
      </c>
      <c r="F282">
        <v>1</v>
      </c>
      <c r="G282">
        <v>1</v>
      </c>
      <c r="H282">
        <v>1</v>
      </c>
      <c r="I282">
        <v>3</v>
      </c>
      <c r="J282">
        <v>1</v>
      </c>
      <c r="K282">
        <v>2</v>
      </c>
      <c r="L282">
        <v>1</v>
      </c>
      <c r="M282">
        <v>1</v>
      </c>
      <c r="N282">
        <v>1</v>
      </c>
      <c r="O282" t="s">
        <v>36</v>
      </c>
    </row>
    <row r="283" spans="2:15" x14ac:dyDescent="0.25">
      <c r="B283">
        <v>2</v>
      </c>
      <c r="C283" t="s">
        <v>11</v>
      </c>
      <c r="D283" t="s">
        <v>68</v>
      </c>
      <c r="E283">
        <v>3</v>
      </c>
      <c r="F283">
        <v>7</v>
      </c>
      <c r="G283">
        <v>2</v>
      </c>
      <c r="H283">
        <v>2</v>
      </c>
      <c r="I283">
        <v>2</v>
      </c>
      <c r="J283">
        <v>2</v>
      </c>
      <c r="K283">
        <v>1</v>
      </c>
      <c r="L283">
        <v>2</v>
      </c>
      <c r="M283">
        <v>2</v>
      </c>
      <c r="N283">
        <v>2</v>
      </c>
      <c r="O283" t="s">
        <v>36</v>
      </c>
    </row>
    <row r="284" spans="2:15" x14ac:dyDescent="0.25">
      <c r="B284">
        <v>3</v>
      </c>
      <c r="C284" t="s">
        <v>10</v>
      </c>
      <c r="D284" t="s">
        <v>67</v>
      </c>
      <c r="E284">
        <v>6</v>
      </c>
      <c r="F284">
        <v>4</v>
      </c>
      <c r="G284">
        <v>5</v>
      </c>
      <c r="H284">
        <v>7</v>
      </c>
      <c r="I284">
        <v>6</v>
      </c>
      <c r="J284">
        <v>6</v>
      </c>
      <c r="K284">
        <v>3</v>
      </c>
      <c r="L284">
        <v>3</v>
      </c>
      <c r="M284">
        <v>3</v>
      </c>
      <c r="N284">
        <v>3</v>
      </c>
      <c r="O284" t="s">
        <v>36</v>
      </c>
    </row>
    <row r="285" spans="2:15" x14ac:dyDescent="0.25">
      <c r="B285">
        <v>4</v>
      </c>
      <c r="C285" t="s">
        <v>13</v>
      </c>
      <c r="D285" t="s">
        <v>76</v>
      </c>
      <c r="E285">
        <v>5</v>
      </c>
      <c r="F285">
        <v>5</v>
      </c>
      <c r="G285">
        <v>4</v>
      </c>
      <c r="H285">
        <v>5</v>
      </c>
      <c r="I285">
        <v>1</v>
      </c>
      <c r="J285">
        <v>3</v>
      </c>
      <c r="K285">
        <v>4</v>
      </c>
      <c r="L285">
        <v>4</v>
      </c>
      <c r="M285">
        <v>4</v>
      </c>
      <c r="N285">
        <v>4</v>
      </c>
      <c r="O285" t="s">
        <v>36</v>
      </c>
    </row>
    <row r="286" spans="2:15" x14ac:dyDescent="0.25">
      <c r="B286">
        <v>5</v>
      </c>
      <c r="C286" t="s">
        <v>12</v>
      </c>
      <c r="D286" t="s">
        <v>66</v>
      </c>
      <c r="E286">
        <v>4</v>
      </c>
      <c r="F286">
        <v>2</v>
      </c>
      <c r="G286">
        <v>3</v>
      </c>
      <c r="H286">
        <v>3</v>
      </c>
      <c r="I286">
        <v>7</v>
      </c>
      <c r="J286">
        <v>5</v>
      </c>
      <c r="K286">
        <v>6</v>
      </c>
      <c r="L286">
        <v>5</v>
      </c>
      <c r="M286">
        <v>5</v>
      </c>
      <c r="N286">
        <v>5</v>
      </c>
      <c r="O286" t="s">
        <v>36</v>
      </c>
    </row>
    <row r="287" spans="2:15" x14ac:dyDescent="0.25">
      <c r="B287">
        <v>6</v>
      </c>
      <c r="C287" t="s">
        <v>17</v>
      </c>
      <c r="D287" t="s">
        <v>73</v>
      </c>
      <c r="E287">
        <v>7</v>
      </c>
      <c r="F287">
        <v>6</v>
      </c>
      <c r="G287">
        <v>7</v>
      </c>
      <c r="H287">
        <v>6</v>
      </c>
      <c r="I287">
        <v>5</v>
      </c>
      <c r="J287">
        <v>4</v>
      </c>
      <c r="K287">
        <v>7</v>
      </c>
      <c r="L287">
        <v>6</v>
      </c>
      <c r="M287">
        <v>6</v>
      </c>
      <c r="N287">
        <v>6</v>
      </c>
      <c r="O287" t="s">
        <v>36</v>
      </c>
    </row>
    <row r="288" spans="2:15" x14ac:dyDescent="0.25">
      <c r="B288">
        <v>7</v>
      </c>
      <c r="C288" t="s">
        <v>16</v>
      </c>
      <c r="D288" t="s">
        <v>74</v>
      </c>
      <c r="E288">
        <v>2</v>
      </c>
      <c r="F288">
        <v>3</v>
      </c>
      <c r="G288">
        <v>6</v>
      </c>
      <c r="H288">
        <v>4</v>
      </c>
      <c r="I288">
        <v>4</v>
      </c>
      <c r="J288">
        <v>7</v>
      </c>
      <c r="K288">
        <v>5</v>
      </c>
      <c r="L288">
        <v>7</v>
      </c>
      <c r="M288">
        <v>7</v>
      </c>
      <c r="N288">
        <v>7</v>
      </c>
      <c r="O288" t="s">
        <v>36</v>
      </c>
    </row>
    <row r="289" spans="2:15" x14ac:dyDescent="0.25">
      <c r="B289">
        <v>8</v>
      </c>
      <c r="C289" t="s">
        <v>25</v>
      </c>
      <c r="D289" t="s">
        <v>77</v>
      </c>
      <c r="E289">
        <v>14</v>
      </c>
      <c r="F289">
        <v>13</v>
      </c>
      <c r="G289">
        <v>13</v>
      </c>
      <c r="H289">
        <v>10</v>
      </c>
      <c r="I289">
        <v>11</v>
      </c>
      <c r="J289">
        <v>9</v>
      </c>
      <c r="K289">
        <v>8</v>
      </c>
      <c r="L289">
        <v>8</v>
      </c>
      <c r="M289">
        <v>8</v>
      </c>
      <c r="N289">
        <v>8</v>
      </c>
      <c r="O289" t="s">
        <v>36</v>
      </c>
    </row>
    <row r="290" spans="2:15" x14ac:dyDescent="0.25">
      <c r="B290">
        <v>9</v>
      </c>
      <c r="C290" t="s">
        <v>19</v>
      </c>
      <c r="D290" t="s">
        <v>72</v>
      </c>
      <c r="E290">
        <v>8</v>
      </c>
      <c r="F290">
        <v>8</v>
      </c>
      <c r="G290">
        <v>8</v>
      </c>
      <c r="H290">
        <v>8</v>
      </c>
      <c r="I290">
        <v>8</v>
      </c>
      <c r="J290">
        <v>8</v>
      </c>
      <c r="K290">
        <v>9</v>
      </c>
      <c r="L290">
        <v>11</v>
      </c>
      <c r="M290">
        <v>10</v>
      </c>
      <c r="N290">
        <v>9</v>
      </c>
      <c r="O290" t="s">
        <v>36</v>
      </c>
    </row>
    <row r="291" spans="2:15" x14ac:dyDescent="0.25">
      <c r="B291">
        <v>10</v>
      </c>
      <c r="C291" t="s">
        <v>18</v>
      </c>
      <c r="D291" t="s">
        <v>69</v>
      </c>
      <c r="E291">
        <v>9</v>
      </c>
      <c r="F291">
        <v>9</v>
      </c>
      <c r="G291">
        <v>9</v>
      </c>
      <c r="H291">
        <v>9</v>
      </c>
      <c r="I291">
        <v>9</v>
      </c>
      <c r="J291">
        <v>11</v>
      </c>
      <c r="K291">
        <v>13</v>
      </c>
      <c r="L291">
        <v>9</v>
      </c>
      <c r="M291">
        <v>9</v>
      </c>
      <c r="N291">
        <v>10</v>
      </c>
      <c r="O291" t="s">
        <v>36</v>
      </c>
    </row>
    <row r="292" spans="2:15" x14ac:dyDescent="0.25">
      <c r="B292">
        <v>0</v>
      </c>
      <c r="C292">
        <v>0</v>
      </c>
      <c r="D292">
        <v>0</v>
      </c>
      <c r="E292">
        <v>0</v>
      </c>
      <c r="F292">
        <v>0</v>
      </c>
      <c r="G292">
        <v>0</v>
      </c>
      <c r="H292">
        <v>0</v>
      </c>
      <c r="I292">
        <v>0</v>
      </c>
      <c r="J292">
        <v>0</v>
      </c>
      <c r="K292">
        <v>0</v>
      </c>
      <c r="L292">
        <v>0</v>
      </c>
      <c r="M292">
        <v>0</v>
      </c>
      <c r="N292">
        <v>0</v>
      </c>
      <c r="O292">
        <v>0</v>
      </c>
    </row>
    <row r="293" spans="2:15" x14ac:dyDescent="0.25">
      <c r="B293">
        <v>0</v>
      </c>
      <c r="C293">
        <v>0</v>
      </c>
      <c r="D293">
        <v>0</v>
      </c>
      <c r="E293">
        <v>0</v>
      </c>
      <c r="F293">
        <v>0</v>
      </c>
      <c r="G293">
        <v>0</v>
      </c>
      <c r="H293">
        <v>0</v>
      </c>
      <c r="I293">
        <v>0</v>
      </c>
      <c r="J293">
        <v>0</v>
      </c>
      <c r="K293">
        <v>0</v>
      </c>
      <c r="L293">
        <v>0</v>
      </c>
      <c r="M293">
        <v>0</v>
      </c>
      <c r="N293">
        <v>0</v>
      </c>
      <c r="O293">
        <v>0</v>
      </c>
    </row>
    <row r="294" spans="2:15" x14ac:dyDescent="0.25">
      <c r="B294">
        <v>0</v>
      </c>
      <c r="C294">
        <v>0</v>
      </c>
      <c r="D294">
        <v>0</v>
      </c>
      <c r="E294">
        <v>0</v>
      </c>
      <c r="F294">
        <v>0</v>
      </c>
      <c r="G294">
        <v>0</v>
      </c>
      <c r="H294">
        <v>0</v>
      </c>
      <c r="I294">
        <v>0</v>
      </c>
      <c r="J294">
        <v>0</v>
      </c>
      <c r="K294">
        <v>0</v>
      </c>
      <c r="L294">
        <v>0</v>
      </c>
      <c r="M294">
        <v>0</v>
      </c>
      <c r="N294">
        <v>0</v>
      </c>
      <c r="O294">
        <v>0</v>
      </c>
    </row>
    <row r="295" spans="2:15" x14ac:dyDescent="0.25">
      <c r="B295">
        <v>0</v>
      </c>
      <c r="C295">
        <v>0</v>
      </c>
      <c r="D295">
        <v>0</v>
      </c>
      <c r="E295">
        <v>0</v>
      </c>
      <c r="F295">
        <v>0</v>
      </c>
      <c r="G295">
        <v>0</v>
      </c>
      <c r="H295">
        <v>0</v>
      </c>
      <c r="I295">
        <v>0</v>
      </c>
      <c r="J295">
        <v>0</v>
      </c>
      <c r="K295">
        <v>0</v>
      </c>
      <c r="L295">
        <v>0</v>
      </c>
      <c r="M295">
        <v>0</v>
      </c>
      <c r="N295">
        <v>0</v>
      </c>
      <c r="O295">
        <v>0</v>
      </c>
    </row>
    <row r="296" spans="2:15" x14ac:dyDescent="0.25">
      <c r="B296">
        <v>0</v>
      </c>
      <c r="C296" t="s">
        <v>538</v>
      </c>
      <c r="D296">
        <v>0</v>
      </c>
      <c r="E296" s="1">
        <v>42369</v>
      </c>
      <c r="F296" s="1">
        <v>42735</v>
      </c>
      <c r="G296" s="1">
        <v>43100</v>
      </c>
      <c r="H296" s="1">
        <v>43465</v>
      </c>
      <c r="I296" s="1">
        <v>43830</v>
      </c>
      <c r="J296" s="1">
        <v>44196</v>
      </c>
      <c r="K296" s="1">
        <v>44561</v>
      </c>
      <c r="L296" s="1">
        <v>44926</v>
      </c>
      <c r="M296" s="1">
        <v>45291</v>
      </c>
      <c r="N296" s="1">
        <v>45657</v>
      </c>
      <c r="O296">
        <v>0</v>
      </c>
    </row>
    <row r="297" spans="2:15" x14ac:dyDescent="0.25">
      <c r="B297">
        <v>1</v>
      </c>
      <c r="C297" t="s">
        <v>12</v>
      </c>
      <c r="D297" t="s">
        <v>66</v>
      </c>
      <c r="E297">
        <v>10325.880999999999</v>
      </c>
      <c r="F297">
        <v>12876.067999999999</v>
      </c>
      <c r="G297">
        <v>15320.727999999999</v>
      </c>
      <c r="H297">
        <v>14042.129000000001</v>
      </c>
      <c r="I297">
        <v>17352.994999999999</v>
      </c>
      <c r="J297">
        <v>17834.069</v>
      </c>
      <c r="K297">
        <v>22419.969000000001</v>
      </c>
      <c r="L297">
        <v>26017.021000000001</v>
      </c>
      <c r="M297">
        <v>28859.736000000001</v>
      </c>
      <c r="N297">
        <v>33573.201999999997</v>
      </c>
      <c r="O297" t="s">
        <v>6</v>
      </c>
    </row>
    <row r="298" spans="2:15" x14ac:dyDescent="0.25">
      <c r="B298">
        <v>2</v>
      </c>
      <c r="C298" t="s">
        <v>14</v>
      </c>
      <c r="D298" t="s">
        <v>71</v>
      </c>
      <c r="E298">
        <v>19875.82</v>
      </c>
      <c r="F298">
        <v>12620.632</v>
      </c>
      <c r="G298">
        <v>10413.789000000001</v>
      </c>
      <c r="H298">
        <v>8611.0290000000005</v>
      </c>
      <c r="I298">
        <v>9597.33</v>
      </c>
      <c r="J298">
        <v>11559.22</v>
      </c>
      <c r="K298">
        <v>13408.757</v>
      </c>
      <c r="L298">
        <v>16423.079000000002</v>
      </c>
      <c r="M298">
        <v>17190.876</v>
      </c>
      <c r="N298">
        <v>17048.440999999999</v>
      </c>
      <c r="O298" t="s">
        <v>6</v>
      </c>
    </row>
    <row r="299" spans="2:15" x14ac:dyDescent="0.25">
      <c r="B299">
        <v>3</v>
      </c>
      <c r="C299" t="s">
        <v>10</v>
      </c>
      <c r="D299" t="s">
        <v>67</v>
      </c>
      <c r="E299">
        <v>8748.5619999999999</v>
      </c>
      <c r="F299">
        <v>7027.3580000000002</v>
      </c>
      <c r="G299">
        <v>7314.9840000000004</v>
      </c>
      <c r="H299">
        <v>8929.3209999999999</v>
      </c>
      <c r="I299">
        <v>10942.096</v>
      </c>
      <c r="J299">
        <v>12015.198</v>
      </c>
      <c r="K299">
        <v>14013.648999999999</v>
      </c>
      <c r="L299">
        <v>13828.633</v>
      </c>
      <c r="M299">
        <v>13247.683999999999</v>
      </c>
      <c r="N299">
        <v>15524.35</v>
      </c>
      <c r="O299" t="s">
        <v>6</v>
      </c>
    </row>
    <row r="300" spans="2:15" x14ac:dyDescent="0.25">
      <c r="B300">
        <v>4</v>
      </c>
      <c r="C300" t="s">
        <v>17</v>
      </c>
      <c r="D300" t="s">
        <v>73</v>
      </c>
      <c r="E300">
        <v>7243.2219999999998</v>
      </c>
      <c r="F300">
        <v>5489.8519999999999</v>
      </c>
      <c r="G300">
        <v>5615.9210000000003</v>
      </c>
      <c r="H300">
        <v>5534.4589999999998</v>
      </c>
      <c r="I300">
        <v>7065.4769999999999</v>
      </c>
      <c r="J300">
        <v>6255.1030000000001</v>
      </c>
      <c r="K300">
        <v>5752.375</v>
      </c>
      <c r="L300">
        <v>6299.2719999999999</v>
      </c>
      <c r="M300">
        <v>8092.8639999999996</v>
      </c>
      <c r="N300">
        <v>10567.847</v>
      </c>
      <c r="O300" t="s">
        <v>6</v>
      </c>
    </row>
    <row r="301" spans="2:15" x14ac:dyDescent="0.25">
      <c r="B301">
        <v>5</v>
      </c>
      <c r="C301" t="s">
        <v>20</v>
      </c>
      <c r="D301" t="s">
        <v>37</v>
      </c>
      <c r="E301">
        <v>3500.4009999999998</v>
      </c>
      <c r="F301">
        <v>4731.5770000000002</v>
      </c>
      <c r="G301">
        <v>5039.3490000000002</v>
      </c>
      <c r="H301">
        <v>4939.768</v>
      </c>
      <c r="I301">
        <v>5880.2640000000001</v>
      </c>
      <c r="J301">
        <v>6290.0209999999997</v>
      </c>
      <c r="K301">
        <v>7667.4539999999997</v>
      </c>
      <c r="L301">
        <v>6467.527</v>
      </c>
      <c r="M301">
        <v>7332.3019999999997</v>
      </c>
      <c r="N301">
        <v>9292.8169999999991</v>
      </c>
      <c r="O301" t="s">
        <v>6</v>
      </c>
    </row>
    <row r="302" spans="2:15" x14ac:dyDescent="0.25">
      <c r="B302">
        <v>6</v>
      </c>
      <c r="C302" t="s">
        <v>25</v>
      </c>
      <c r="D302" t="s">
        <v>77</v>
      </c>
      <c r="E302">
        <v>2417.1970000000001</v>
      </c>
      <c r="F302">
        <v>2290.7199999999998</v>
      </c>
      <c r="G302">
        <v>2384.5740000000001</v>
      </c>
      <c r="H302">
        <v>4484.5559999999996</v>
      </c>
      <c r="I302">
        <v>4970.2349999999997</v>
      </c>
      <c r="J302">
        <v>6086.634</v>
      </c>
      <c r="K302">
        <v>7786.0510000000004</v>
      </c>
      <c r="L302">
        <v>9612.607</v>
      </c>
      <c r="M302">
        <v>7629.5079999999998</v>
      </c>
      <c r="N302">
        <v>8474.6679999999997</v>
      </c>
      <c r="O302" t="s">
        <v>6</v>
      </c>
    </row>
    <row r="303" spans="2:15" x14ac:dyDescent="0.25">
      <c r="B303">
        <v>7</v>
      </c>
      <c r="C303" t="s">
        <v>18</v>
      </c>
      <c r="D303" t="s">
        <v>69</v>
      </c>
      <c r="E303">
        <v>1005.183</v>
      </c>
      <c r="F303">
        <v>2193.5100000000002</v>
      </c>
      <c r="G303">
        <v>2878.7489999999998</v>
      </c>
      <c r="H303">
        <v>3562.6849999999999</v>
      </c>
      <c r="I303">
        <v>3290.2049999999999</v>
      </c>
      <c r="J303">
        <v>3158.5129999999999</v>
      </c>
      <c r="K303">
        <v>4143.6130000000003</v>
      </c>
      <c r="L303">
        <v>4712.9579999999996</v>
      </c>
      <c r="M303">
        <v>5330.2560000000003</v>
      </c>
      <c r="N303">
        <v>4677.1670000000004</v>
      </c>
      <c r="O303" t="s">
        <v>6</v>
      </c>
    </row>
    <row r="304" spans="2:15" x14ac:dyDescent="0.25">
      <c r="B304">
        <v>8</v>
      </c>
      <c r="C304" t="s">
        <v>11</v>
      </c>
      <c r="D304" t="s">
        <v>68</v>
      </c>
      <c r="E304">
        <v>2812.7739999999999</v>
      </c>
      <c r="F304">
        <v>2494.4259999999999</v>
      </c>
      <c r="G304">
        <v>2405.047</v>
      </c>
      <c r="H304">
        <v>2082.2759999999998</v>
      </c>
      <c r="I304">
        <v>2525.9479999999999</v>
      </c>
      <c r="J304">
        <v>3130.3890000000001</v>
      </c>
      <c r="K304">
        <v>3121.8870000000002</v>
      </c>
      <c r="L304">
        <v>3415.6260000000002</v>
      </c>
      <c r="M304">
        <v>3579.7089999999998</v>
      </c>
      <c r="N304">
        <v>4139.9340000000002</v>
      </c>
      <c r="O304" t="s">
        <v>6</v>
      </c>
    </row>
    <row r="305" spans="2:15" x14ac:dyDescent="0.25">
      <c r="B305">
        <v>9</v>
      </c>
      <c r="C305" t="s">
        <v>13</v>
      </c>
      <c r="D305" t="s">
        <v>76</v>
      </c>
      <c r="E305">
        <v>1188.329</v>
      </c>
      <c r="F305">
        <v>1196.17</v>
      </c>
      <c r="G305">
        <v>1097.1969999999999</v>
      </c>
      <c r="H305">
        <v>1443.1020000000001</v>
      </c>
      <c r="I305">
        <v>1810.4259999999999</v>
      </c>
      <c r="J305">
        <v>1972.0170000000001</v>
      </c>
      <c r="K305">
        <v>2810.8110000000001</v>
      </c>
      <c r="L305">
        <v>3126.4609999999998</v>
      </c>
      <c r="M305">
        <v>3563.11</v>
      </c>
      <c r="N305">
        <v>3772.527</v>
      </c>
      <c r="O305" t="s">
        <v>6</v>
      </c>
    </row>
    <row r="306" spans="2:15" x14ac:dyDescent="0.25">
      <c r="B306">
        <v>10</v>
      </c>
      <c r="C306" t="s">
        <v>23</v>
      </c>
      <c r="D306" t="s">
        <v>78</v>
      </c>
      <c r="E306">
        <v>666.72799999999995</v>
      </c>
      <c r="F306">
        <v>1349.114</v>
      </c>
      <c r="G306">
        <v>1459.3789999999999</v>
      </c>
      <c r="H306">
        <v>1764.4870000000001</v>
      </c>
      <c r="I306">
        <v>2245.4989999999998</v>
      </c>
      <c r="J306">
        <v>2665.3960000000002</v>
      </c>
      <c r="K306">
        <v>2321.4580000000001</v>
      </c>
      <c r="L306">
        <v>2017.3230000000001</v>
      </c>
      <c r="M306">
        <v>2235.1080000000002</v>
      </c>
      <c r="N306">
        <v>3654.5459999999998</v>
      </c>
      <c r="O306" t="s">
        <v>6</v>
      </c>
    </row>
    <row r="307" spans="2:15" x14ac:dyDescent="0.25">
      <c r="B307">
        <v>0</v>
      </c>
      <c r="C307">
        <v>0</v>
      </c>
      <c r="D307">
        <v>0</v>
      </c>
      <c r="E307">
        <v>0</v>
      </c>
      <c r="F307">
        <v>0</v>
      </c>
      <c r="G307">
        <v>0</v>
      </c>
      <c r="H307">
        <v>0</v>
      </c>
      <c r="I307">
        <v>0</v>
      </c>
      <c r="J307">
        <v>0</v>
      </c>
      <c r="K307">
        <v>0</v>
      </c>
      <c r="L307">
        <v>0</v>
      </c>
      <c r="M307">
        <v>0</v>
      </c>
      <c r="N307">
        <v>0</v>
      </c>
      <c r="O307">
        <v>0</v>
      </c>
    </row>
    <row r="308" spans="2:15" x14ac:dyDescent="0.25">
      <c r="B308">
        <v>0</v>
      </c>
      <c r="C308">
        <v>0</v>
      </c>
      <c r="D308">
        <v>0</v>
      </c>
      <c r="E308" s="1">
        <v>42369</v>
      </c>
      <c r="F308" s="1">
        <v>42735</v>
      </c>
      <c r="G308" s="1">
        <v>43100</v>
      </c>
      <c r="H308" s="1">
        <v>43465</v>
      </c>
      <c r="I308" s="1">
        <v>43830</v>
      </c>
      <c r="J308" s="1">
        <v>44196</v>
      </c>
      <c r="K308" s="1">
        <v>44561</v>
      </c>
      <c r="L308" s="1">
        <v>44926</v>
      </c>
      <c r="M308" s="1">
        <v>45291</v>
      </c>
      <c r="N308" s="1">
        <v>45657</v>
      </c>
      <c r="O308">
        <v>0</v>
      </c>
    </row>
    <row r="309" spans="2:15" x14ac:dyDescent="0.25">
      <c r="B309">
        <v>1</v>
      </c>
      <c r="C309" t="s">
        <v>12</v>
      </c>
      <c r="D309" t="s">
        <v>66</v>
      </c>
      <c r="E309">
        <v>2</v>
      </c>
      <c r="F309">
        <v>1</v>
      </c>
      <c r="G309">
        <v>1</v>
      </c>
      <c r="H309">
        <v>1</v>
      </c>
      <c r="I309">
        <v>1</v>
      </c>
      <c r="J309">
        <v>1</v>
      </c>
      <c r="K309">
        <v>1</v>
      </c>
      <c r="L309">
        <v>1</v>
      </c>
      <c r="M309">
        <v>1</v>
      </c>
      <c r="N309">
        <v>1</v>
      </c>
      <c r="O309" t="s">
        <v>38</v>
      </c>
    </row>
    <row r="310" spans="2:15" x14ac:dyDescent="0.25">
      <c r="B310">
        <v>2</v>
      </c>
      <c r="C310" t="s">
        <v>14</v>
      </c>
      <c r="D310" t="s">
        <v>71</v>
      </c>
      <c r="E310">
        <v>1</v>
      </c>
      <c r="F310">
        <v>2</v>
      </c>
      <c r="G310">
        <v>2</v>
      </c>
      <c r="H310">
        <v>3</v>
      </c>
      <c r="I310">
        <v>3</v>
      </c>
      <c r="J310">
        <v>3</v>
      </c>
      <c r="K310">
        <v>3</v>
      </c>
      <c r="L310">
        <v>2</v>
      </c>
      <c r="M310">
        <v>2</v>
      </c>
      <c r="N310">
        <v>2</v>
      </c>
      <c r="O310" t="s">
        <v>38</v>
      </c>
    </row>
    <row r="311" spans="2:15" x14ac:dyDescent="0.25">
      <c r="B311">
        <v>3</v>
      </c>
      <c r="C311" t="s">
        <v>10</v>
      </c>
      <c r="D311" t="s">
        <v>67</v>
      </c>
      <c r="E311">
        <v>3</v>
      </c>
      <c r="F311">
        <v>3</v>
      </c>
      <c r="G311">
        <v>3</v>
      </c>
      <c r="H311">
        <v>2</v>
      </c>
      <c r="I311">
        <v>2</v>
      </c>
      <c r="J311">
        <v>2</v>
      </c>
      <c r="K311">
        <v>2</v>
      </c>
      <c r="L311">
        <v>3</v>
      </c>
      <c r="M311">
        <v>3</v>
      </c>
      <c r="N311">
        <v>3</v>
      </c>
      <c r="O311" t="s">
        <v>38</v>
      </c>
    </row>
    <row r="312" spans="2:15" x14ac:dyDescent="0.25">
      <c r="B312">
        <v>4</v>
      </c>
      <c r="C312" t="s">
        <v>17</v>
      </c>
      <c r="D312" t="s">
        <v>73</v>
      </c>
      <c r="E312">
        <v>4</v>
      </c>
      <c r="F312">
        <v>4</v>
      </c>
      <c r="G312">
        <v>4</v>
      </c>
      <c r="H312">
        <v>4</v>
      </c>
      <c r="I312">
        <v>4</v>
      </c>
      <c r="J312">
        <v>5</v>
      </c>
      <c r="K312">
        <v>6</v>
      </c>
      <c r="L312">
        <v>6</v>
      </c>
      <c r="M312">
        <v>4</v>
      </c>
      <c r="N312">
        <v>4</v>
      </c>
      <c r="O312" t="s">
        <v>38</v>
      </c>
    </row>
    <row r="313" spans="2:15" x14ac:dyDescent="0.25">
      <c r="B313">
        <v>5</v>
      </c>
      <c r="C313" t="s">
        <v>20</v>
      </c>
      <c r="D313" t="s">
        <v>37</v>
      </c>
      <c r="E313">
        <v>5</v>
      </c>
      <c r="F313">
        <v>5</v>
      </c>
      <c r="G313">
        <v>5</v>
      </c>
      <c r="H313">
        <v>5</v>
      </c>
      <c r="I313">
        <v>5</v>
      </c>
      <c r="J313">
        <v>4</v>
      </c>
      <c r="K313">
        <v>5</v>
      </c>
      <c r="L313">
        <v>5</v>
      </c>
      <c r="M313">
        <v>6</v>
      </c>
      <c r="N313">
        <v>5</v>
      </c>
      <c r="O313" t="s">
        <v>38</v>
      </c>
    </row>
    <row r="314" spans="2:15" x14ac:dyDescent="0.25">
      <c r="B314">
        <v>6</v>
      </c>
      <c r="C314" t="s">
        <v>25</v>
      </c>
      <c r="D314" t="s">
        <v>77</v>
      </c>
      <c r="E314">
        <v>8</v>
      </c>
      <c r="F314">
        <v>8</v>
      </c>
      <c r="G314">
        <v>9</v>
      </c>
      <c r="H314">
        <v>6</v>
      </c>
      <c r="I314">
        <v>6</v>
      </c>
      <c r="J314">
        <v>6</v>
      </c>
      <c r="K314">
        <v>4</v>
      </c>
      <c r="L314">
        <v>4</v>
      </c>
      <c r="M314">
        <v>5</v>
      </c>
      <c r="N314">
        <v>6</v>
      </c>
      <c r="O314" t="s">
        <v>38</v>
      </c>
    </row>
    <row r="315" spans="2:15" x14ac:dyDescent="0.25">
      <c r="B315">
        <v>7</v>
      </c>
      <c r="C315" t="s">
        <v>18</v>
      </c>
      <c r="D315" t="s">
        <v>69</v>
      </c>
      <c r="E315">
        <v>11</v>
      </c>
      <c r="F315">
        <v>9</v>
      </c>
      <c r="G315">
        <v>6</v>
      </c>
      <c r="H315">
        <v>7</v>
      </c>
      <c r="I315">
        <v>7</v>
      </c>
      <c r="J315">
        <v>7</v>
      </c>
      <c r="K315">
        <v>7</v>
      </c>
      <c r="L315">
        <v>7</v>
      </c>
      <c r="M315">
        <v>7</v>
      </c>
      <c r="N315">
        <v>7</v>
      </c>
      <c r="O315" t="s">
        <v>38</v>
      </c>
    </row>
    <row r="316" spans="2:15" x14ac:dyDescent="0.25">
      <c r="B316">
        <v>8</v>
      </c>
      <c r="C316" t="s">
        <v>11</v>
      </c>
      <c r="D316" t="s">
        <v>68</v>
      </c>
      <c r="E316">
        <v>7</v>
      </c>
      <c r="F316">
        <v>7</v>
      </c>
      <c r="G316">
        <v>8</v>
      </c>
      <c r="H316">
        <v>9</v>
      </c>
      <c r="I316">
        <v>8</v>
      </c>
      <c r="J316">
        <v>8</v>
      </c>
      <c r="K316">
        <v>8</v>
      </c>
      <c r="L316">
        <v>8</v>
      </c>
      <c r="M316">
        <v>8</v>
      </c>
      <c r="N316">
        <v>8</v>
      </c>
      <c r="O316" t="s">
        <v>38</v>
      </c>
    </row>
    <row r="317" spans="2:15" x14ac:dyDescent="0.25">
      <c r="B317">
        <v>9</v>
      </c>
      <c r="C317" t="s">
        <v>13</v>
      </c>
      <c r="D317" t="s">
        <v>76</v>
      </c>
      <c r="E317">
        <v>10</v>
      </c>
      <c r="F317">
        <v>12</v>
      </c>
      <c r="G317">
        <v>13</v>
      </c>
      <c r="H317">
        <v>12</v>
      </c>
      <c r="I317">
        <v>11</v>
      </c>
      <c r="J317">
        <v>11</v>
      </c>
      <c r="K317">
        <v>9</v>
      </c>
      <c r="L317">
        <v>9</v>
      </c>
      <c r="M317">
        <v>9</v>
      </c>
      <c r="N317">
        <v>9</v>
      </c>
      <c r="O317" t="s">
        <v>38</v>
      </c>
    </row>
    <row r="318" spans="2:15" x14ac:dyDescent="0.25">
      <c r="B318">
        <v>10</v>
      </c>
      <c r="C318" t="s">
        <v>23</v>
      </c>
      <c r="D318" t="s">
        <v>78</v>
      </c>
      <c r="E318">
        <v>13</v>
      </c>
      <c r="F318">
        <v>11</v>
      </c>
      <c r="G318">
        <v>10</v>
      </c>
      <c r="H318">
        <v>10</v>
      </c>
      <c r="I318">
        <v>10</v>
      </c>
      <c r="J318">
        <v>9</v>
      </c>
      <c r="K318">
        <v>11</v>
      </c>
      <c r="L318">
        <v>12</v>
      </c>
      <c r="M318">
        <v>12</v>
      </c>
      <c r="N318">
        <v>10</v>
      </c>
      <c r="O318" t="s">
        <v>38</v>
      </c>
    </row>
    <row r="319" spans="2:15" x14ac:dyDescent="0.25">
      <c r="B319">
        <v>0</v>
      </c>
      <c r="C319">
        <v>0</v>
      </c>
      <c r="D319">
        <v>0</v>
      </c>
      <c r="E319">
        <v>0</v>
      </c>
      <c r="F319">
        <v>0</v>
      </c>
      <c r="G319">
        <v>0</v>
      </c>
      <c r="H319">
        <v>0</v>
      </c>
      <c r="I319">
        <v>0</v>
      </c>
      <c r="J319">
        <v>0</v>
      </c>
      <c r="K319">
        <v>0</v>
      </c>
      <c r="L319">
        <v>0</v>
      </c>
      <c r="M319">
        <v>0</v>
      </c>
      <c r="N319">
        <v>0</v>
      </c>
      <c r="O319">
        <v>0</v>
      </c>
    </row>
    <row r="320" spans="2:15" x14ac:dyDescent="0.25">
      <c r="B320">
        <v>0</v>
      </c>
      <c r="C320">
        <v>0</v>
      </c>
      <c r="D320">
        <v>0</v>
      </c>
      <c r="E320">
        <v>0</v>
      </c>
      <c r="F320">
        <v>0</v>
      </c>
      <c r="G320">
        <v>0</v>
      </c>
      <c r="H320">
        <v>0</v>
      </c>
      <c r="I320">
        <v>0</v>
      </c>
      <c r="J320">
        <v>0</v>
      </c>
      <c r="K320">
        <v>0</v>
      </c>
      <c r="L320">
        <v>0</v>
      </c>
      <c r="M320">
        <v>0</v>
      </c>
      <c r="N320">
        <v>0</v>
      </c>
      <c r="O320">
        <v>0</v>
      </c>
    </row>
    <row r="321" spans="2:15" x14ac:dyDescent="0.25">
      <c r="B321">
        <v>0</v>
      </c>
      <c r="C321">
        <v>0</v>
      </c>
      <c r="D321">
        <v>0</v>
      </c>
      <c r="E321">
        <v>0</v>
      </c>
      <c r="F321">
        <v>0</v>
      </c>
      <c r="G321">
        <v>0</v>
      </c>
      <c r="H321">
        <v>0</v>
      </c>
      <c r="I321">
        <v>0</v>
      </c>
      <c r="J321">
        <v>0</v>
      </c>
      <c r="K321">
        <v>0</v>
      </c>
      <c r="L321">
        <v>0</v>
      </c>
      <c r="M321">
        <v>0</v>
      </c>
      <c r="N321">
        <v>0</v>
      </c>
      <c r="O321">
        <v>0</v>
      </c>
    </row>
    <row r="322" spans="2:15" x14ac:dyDescent="0.25">
      <c r="B322">
        <v>0</v>
      </c>
      <c r="C322">
        <v>0</v>
      </c>
      <c r="D322">
        <v>0</v>
      </c>
      <c r="E322">
        <v>0</v>
      </c>
      <c r="F322">
        <v>0</v>
      </c>
      <c r="G322">
        <v>0</v>
      </c>
      <c r="H322">
        <v>0</v>
      </c>
      <c r="I322">
        <v>0</v>
      </c>
      <c r="J322">
        <v>0</v>
      </c>
      <c r="K322">
        <v>0</v>
      </c>
      <c r="L322">
        <v>0</v>
      </c>
      <c r="M322">
        <v>0</v>
      </c>
      <c r="N322">
        <v>0</v>
      </c>
      <c r="O322">
        <v>0</v>
      </c>
    </row>
    <row r="323" spans="2:15" x14ac:dyDescent="0.25">
      <c r="B323">
        <v>0</v>
      </c>
      <c r="C323" t="s">
        <v>538</v>
      </c>
      <c r="D323">
        <v>0</v>
      </c>
      <c r="E323" s="1">
        <v>42369</v>
      </c>
      <c r="F323" s="1">
        <v>42735</v>
      </c>
      <c r="G323" s="1">
        <v>43100</v>
      </c>
      <c r="H323" s="1">
        <v>43465</v>
      </c>
      <c r="I323" s="1">
        <v>43830</v>
      </c>
      <c r="J323" s="1">
        <v>44196</v>
      </c>
      <c r="K323" s="1">
        <v>44561</v>
      </c>
      <c r="L323" s="1">
        <v>44926</v>
      </c>
      <c r="M323" s="1">
        <v>45291</v>
      </c>
      <c r="N323" s="1">
        <v>45657</v>
      </c>
      <c r="O323">
        <v>0</v>
      </c>
    </row>
    <row r="324" spans="2:15" x14ac:dyDescent="0.25">
      <c r="B324">
        <v>1</v>
      </c>
      <c r="C324" t="s">
        <v>12</v>
      </c>
      <c r="D324" t="s">
        <v>66</v>
      </c>
      <c r="E324">
        <v>12291.785</v>
      </c>
      <c r="F324">
        <v>14433.579</v>
      </c>
      <c r="G324">
        <v>28402.237000000001</v>
      </c>
      <c r="H324">
        <v>17974.420999999998</v>
      </c>
      <c r="I324">
        <v>19992.944</v>
      </c>
      <c r="J324">
        <v>18718.109</v>
      </c>
      <c r="K324">
        <v>24014.637999999999</v>
      </c>
      <c r="L324">
        <v>26844.603999999999</v>
      </c>
      <c r="M324">
        <v>29889.885999999999</v>
      </c>
      <c r="N324">
        <v>35220.46</v>
      </c>
      <c r="O324" t="s">
        <v>7</v>
      </c>
    </row>
    <row r="325" spans="2:15" x14ac:dyDescent="0.25">
      <c r="B325">
        <v>2</v>
      </c>
      <c r="C325" t="s">
        <v>14</v>
      </c>
      <c r="D325" t="s">
        <v>71</v>
      </c>
      <c r="E325">
        <v>17896.205000000002</v>
      </c>
      <c r="F325">
        <v>10074.034</v>
      </c>
      <c r="G325">
        <v>8403.2559999999994</v>
      </c>
      <c r="H325">
        <v>7680.6080000000002</v>
      </c>
      <c r="I325">
        <v>8612.9320000000007</v>
      </c>
      <c r="J325">
        <v>10808.938</v>
      </c>
      <c r="K325">
        <v>12880.064</v>
      </c>
      <c r="L325">
        <v>16313.118</v>
      </c>
      <c r="M325">
        <v>16494.949000000001</v>
      </c>
      <c r="N325">
        <v>16184.591</v>
      </c>
      <c r="O325" t="s">
        <v>7</v>
      </c>
    </row>
    <row r="326" spans="2:15" x14ac:dyDescent="0.25">
      <c r="B326">
        <v>3</v>
      </c>
      <c r="C326" t="s">
        <v>10</v>
      </c>
      <c r="D326" t="s">
        <v>67</v>
      </c>
      <c r="E326">
        <v>7056.6350000000002</v>
      </c>
      <c r="F326">
        <v>5438.9549999999999</v>
      </c>
      <c r="G326">
        <v>5889.8360000000002</v>
      </c>
      <c r="H326">
        <v>7444.817</v>
      </c>
      <c r="I326">
        <v>9403.875</v>
      </c>
      <c r="J326">
        <v>10270.522999999999</v>
      </c>
      <c r="K326">
        <v>11993.32</v>
      </c>
      <c r="L326">
        <v>12253.296</v>
      </c>
      <c r="M326">
        <v>12067.609</v>
      </c>
      <c r="N326">
        <v>14087.277</v>
      </c>
      <c r="O326" t="s">
        <v>7</v>
      </c>
    </row>
    <row r="327" spans="2:15" x14ac:dyDescent="0.25">
      <c r="B327">
        <v>4</v>
      </c>
      <c r="C327" t="s">
        <v>17</v>
      </c>
      <c r="D327" t="s">
        <v>73</v>
      </c>
      <c r="E327">
        <v>7417.9740000000002</v>
      </c>
      <c r="F327">
        <v>5980.3059999999996</v>
      </c>
      <c r="G327">
        <v>6101.5429999999997</v>
      </c>
      <c r="H327">
        <v>6661.518</v>
      </c>
      <c r="I327">
        <v>8269.8610000000008</v>
      </c>
      <c r="J327">
        <v>7975.8059999999996</v>
      </c>
      <c r="K327">
        <v>7429.1660000000002</v>
      </c>
      <c r="L327">
        <v>7760</v>
      </c>
      <c r="M327">
        <v>9510.5709999999999</v>
      </c>
      <c r="N327">
        <v>12307.043</v>
      </c>
      <c r="O327" t="s">
        <v>7</v>
      </c>
    </row>
    <row r="328" spans="2:15" x14ac:dyDescent="0.25">
      <c r="B328">
        <v>5</v>
      </c>
      <c r="C328" t="s">
        <v>20</v>
      </c>
      <c r="D328" t="s">
        <v>37</v>
      </c>
      <c r="E328">
        <v>3499.3150000000001</v>
      </c>
      <c r="F328">
        <v>4691.9610000000002</v>
      </c>
      <c r="G328">
        <v>5041.2780000000002</v>
      </c>
      <c r="H328">
        <v>4947.7120000000004</v>
      </c>
      <c r="I328">
        <v>5880.0969999999998</v>
      </c>
      <c r="J328">
        <v>6292.6130000000003</v>
      </c>
      <c r="K328">
        <v>7671.65</v>
      </c>
      <c r="L328">
        <v>6468.9920000000002</v>
      </c>
      <c r="M328">
        <v>7321.0460000000003</v>
      </c>
      <c r="N328">
        <v>9295.652</v>
      </c>
      <c r="O328" t="s">
        <v>7</v>
      </c>
    </row>
    <row r="329" spans="2:15" x14ac:dyDescent="0.25">
      <c r="B329">
        <v>6</v>
      </c>
      <c r="C329" t="s">
        <v>25</v>
      </c>
      <c r="D329" t="s">
        <v>77</v>
      </c>
      <c r="E329">
        <v>2466.0010000000002</v>
      </c>
      <c r="F329">
        <v>2257.7150000000001</v>
      </c>
      <c r="G329">
        <v>2627.223</v>
      </c>
      <c r="H329">
        <v>3778.8780000000002</v>
      </c>
      <c r="I329">
        <v>4380.7290000000003</v>
      </c>
      <c r="J329">
        <v>5333.96</v>
      </c>
      <c r="K329">
        <v>6895.7449999999999</v>
      </c>
      <c r="L329">
        <v>8845.3130000000001</v>
      </c>
      <c r="M329">
        <v>6585.5469999999996</v>
      </c>
      <c r="N329">
        <v>7335.0420000000004</v>
      </c>
      <c r="O329" t="s">
        <v>7</v>
      </c>
    </row>
    <row r="330" spans="2:15" x14ac:dyDescent="0.25">
      <c r="B330">
        <v>7</v>
      </c>
      <c r="C330" t="s">
        <v>501</v>
      </c>
      <c r="D330" t="s">
        <v>502</v>
      </c>
      <c r="E330">
        <v>90.108000000000004</v>
      </c>
      <c r="F330">
        <v>99.647999999999996</v>
      </c>
      <c r="G330">
        <v>109.788</v>
      </c>
      <c r="H330">
        <v>112.946</v>
      </c>
      <c r="I330">
        <v>115.294</v>
      </c>
      <c r="J330">
        <v>114.749</v>
      </c>
      <c r="K330">
        <v>131.88999999999999</v>
      </c>
      <c r="L330">
        <v>4311.4930000000004</v>
      </c>
      <c r="M330">
        <v>7160.3770000000004</v>
      </c>
      <c r="N330">
        <v>7152.3029999999999</v>
      </c>
      <c r="O330" t="s">
        <v>7</v>
      </c>
    </row>
    <row r="331" spans="2:15" x14ac:dyDescent="0.25">
      <c r="B331">
        <v>8</v>
      </c>
      <c r="C331" t="s">
        <v>18</v>
      </c>
      <c r="D331" t="s">
        <v>69</v>
      </c>
      <c r="E331">
        <v>2502.0329999999999</v>
      </c>
      <c r="F331">
        <v>3855.931</v>
      </c>
      <c r="G331">
        <v>4575.2470000000003</v>
      </c>
      <c r="H331">
        <v>5257.4930000000004</v>
      </c>
      <c r="I331">
        <v>4914.0749999999998</v>
      </c>
      <c r="J331">
        <v>4832.0540000000001</v>
      </c>
      <c r="K331">
        <v>5858.3869999999997</v>
      </c>
      <c r="L331">
        <v>6580.7340000000004</v>
      </c>
      <c r="M331">
        <v>7331.0039999999999</v>
      </c>
      <c r="N331">
        <v>6776.8059999999996</v>
      </c>
      <c r="O331" t="s">
        <v>7</v>
      </c>
    </row>
    <row r="332" spans="2:15" x14ac:dyDescent="0.25">
      <c r="B332">
        <v>9</v>
      </c>
      <c r="C332" t="s">
        <v>23</v>
      </c>
      <c r="D332" t="s">
        <v>78</v>
      </c>
      <c r="E332">
        <v>1599.6659999999999</v>
      </c>
      <c r="F332">
        <v>2332.3009999999999</v>
      </c>
      <c r="G332">
        <v>2518.0630000000001</v>
      </c>
      <c r="H332">
        <v>2913.0039999999999</v>
      </c>
      <c r="I332">
        <v>3438.2910000000002</v>
      </c>
      <c r="J332">
        <v>3784.002</v>
      </c>
      <c r="K332">
        <v>3304.643</v>
      </c>
      <c r="L332">
        <v>3317.0810000000001</v>
      </c>
      <c r="M332">
        <v>3576.924</v>
      </c>
      <c r="N332">
        <v>5265.8509999999997</v>
      </c>
      <c r="O332" t="s">
        <v>7</v>
      </c>
    </row>
    <row r="333" spans="2:15" x14ac:dyDescent="0.25">
      <c r="B333">
        <v>10</v>
      </c>
      <c r="C333" t="s">
        <v>11</v>
      </c>
      <c r="D333" t="s">
        <v>68</v>
      </c>
      <c r="E333">
        <v>2924.223</v>
      </c>
      <c r="F333">
        <v>2968.0659999999998</v>
      </c>
      <c r="G333">
        <v>3061.9450000000002</v>
      </c>
      <c r="H333">
        <v>2875.8150000000001</v>
      </c>
      <c r="I333">
        <v>3120.2629999999999</v>
      </c>
      <c r="J333">
        <v>3576.098</v>
      </c>
      <c r="K333">
        <v>4002.9090000000001</v>
      </c>
      <c r="L333">
        <v>4329.6059999999998</v>
      </c>
      <c r="M333">
        <v>4621.9340000000002</v>
      </c>
      <c r="N333">
        <v>5071.7089999999998</v>
      </c>
      <c r="O333" t="s">
        <v>7</v>
      </c>
    </row>
    <row r="334" spans="2:15" x14ac:dyDescent="0.25">
      <c r="B334">
        <v>0</v>
      </c>
      <c r="C334">
        <v>0</v>
      </c>
      <c r="D334">
        <v>0</v>
      </c>
      <c r="E334">
        <v>0</v>
      </c>
      <c r="F334">
        <v>0</v>
      </c>
      <c r="G334">
        <v>0</v>
      </c>
      <c r="H334">
        <v>0</v>
      </c>
      <c r="I334">
        <v>0</v>
      </c>
      <c r="J334">
        <v>0</v>
      </c>
      <c r="K334">
        <v>0</v>
      </c>
      <c r="L334">
        <v>0</v>
      </c>
      <c r="M334">
        <v>0</v>
      </c>
      <c r="N334">
        <v>0</v>
      </c>
      <c r="O334">
        <v>0</v>
      </c>
    </row>
    <row r="335" spans="2:15" x14ac:dyDescent="0.25">
      <c r="B335">
        <v>0</v>
      </c>
      <c r="C335">
        <v>0</v>
      </c>
      <c r="D335">
        <v>0</v>
      </c>
      <c r="E335" s="1">
        <v>42369</v>
      </c>
      <c r="F335" s="1">
        <v>42735</v>
      </c>
      <c r="G335" s="1">
        <v>43100</v>
      </c>
      <c r="H335" s="1">
        <v>43465</v>
      </c>
      <c r="I335" s="1">
        <v>43830</v>
      </c>
      <c r="J335" s="1">
        <v>44196</v>
      </c>
      <c r="K335" s="1">
        <v>44561</v>
      </c>
      <c r="L335" s="1">
        <v>44926</v>
      </c>
      <c r="M335" s="1">
        <v>45291</v>
      </c>
      <c r="N335" s="1">
        <v>45657</v>
      </c>
      <c r="O335">
        <v>0</v>
      </c>
    </row>
    <row r="336" spans="2:15" x14ac:dyDescent="0.25">
      <c r="B336">
        <v>1</v>
      </c>
      <c r="C336" t="s">
        <v>12</v>
      </c>
      <c r="D336" t="s">
        <v>66</v>
      </c>
      <c r="E336">
        <v>2</v>
      </c>
      <c r="F336">
        <v>1</v>
      </c>
      <c r="G336">
        <v>1</v>
      </c>
      <c r="H336">
        <v>1</v>
      </c>
      <c r="I336">
        <v>1</v>
      </c>
      <c r="J336">
        <v>1</v>
      </c>
      <c r="K336">
        <v>1</v>
      </c>
      <c r="L336">
        <v>1</v>
      </c>
      <c r="M336">
        <v>1</v>
      </c>
      <c r="N336">
        <v>1</v>
      </c>
      <c r="O336" t="s">
        <v>39</v>
      </c>
    </row>
    <row r="337" spans="2:15" x14ac:dyDescent="0.25">
      <c r="B337">
        <v>2</v>
      </c>
      <c r="C337" t="s">
        <v>14</v>
      </c>
      <c r="D337" t="s">
        <v>71</v>
      </c>
      <c r="E337">
        <v>1</v>
      </c>
      <c r="F337">
        <v>2</v>
      </c>
      <c r="G337">
        <v>2</v>
      </c>
      <c r="H337">
        <v>2</v>
      </c>
      <c r="I337">
        <v>3</v>
      </c>
      <c r="J337">
        <v>2</v>
      </c>
      <c r="K337">
        <v>2</v>
      </c>
      <c r="L337">
        <v>2</v>
      </c>
      <c r="M337">
        <v>2</v>
      </c>
      <c r="N337">
        <v>2</v>
      </c>
      <c r="O337" t="s">
        <v>39</v>
      </c>
    </row>
    <row r="338" spans="2:15" x14ac:dyDescent="0.25">
      <c r="B338">
        <v>3</v>
      </c>
      <c r="C338" t="s">
        <v>10</v>
      </c>
      <c r="D338" t="s">
        <v>67</v>
      </c>
      <c r="E338">
        <v>4</v>
      </c>
      <c r="F338">
        <v>4</v>
      </c>
      <c r="G338">
        <v>4</v>
      </c>
      <c r="H338">
        <v>3</v>
      </c>
      <c r="I338">
        <v>2</v>
      </c>
      <c r="J338">
        <v>3</v>
      </c>
      <c r="K338">
        <v>3</v>
      </c>
      <c r="L338">
        <v>3</v>
      </c>
      <c r="M338">
        <v>3</v>
      </c>
      <c r="N338">
        <v>3</v>
      </c>
      <c r="O338" t="s">
        <v>39</v>
      </c>
    </row>
    <row r="339" spans="2:15" x14ac:dyDescent="0.25">
      <c r="B339">
        <v>4</v>
      </c>
      <c r="C339" t="s">
        <v>17</v>
      </c>
      <c r="D339" t="s">
        <v>73</v>
      </c>
      <c r="E339">
        <v>3</v>
      </c>
      <c r="F339">
        <v>3</v>
      </c>
      <c r="G339">
        <v>3</v>
      </c>
      <c r="H339">
        <v>4</v>
      </c>
      <c r="I339">
        <v>4</v>
      </c>
      <c r="J339">
        <v>4</v>
      </c>
      <c r="K339">
        <v>5</v>
      </c>
      <c r="L339">
        <v>5</v>
      </c>
      <c r="M339">
        <v>4</v>
      </c>
      <c r="N339">
        <v>4</v>
      </c>
      <c r="O339" t="s">
        <v>39</v>
      </c>
    </row>
    <row r="340" spans="2:15" x14ac:dyDescent="0.25">
      <c r="B340">
        <v>5</v>
      </c>
      <c r="C340" t="s">
        <v>20</v>
      </c>
      <c r="D340" t="s">
        <v>37</v>
      </c>
      <c r="E340">
        <v>5</v>
      </c>
      <c r="F340">
        <v>5</v>
      </c>
      <c r="G340">
        <v>5</v>
      </c>
      <c r="H340">
        <v>6</v>
      </c>
      <c r="I340">
        <v>5</v>
      </c>
      <c r="J340">
        <v>5</v>
      </c>
      <c r="K340">
        <v>4</v>
      </c>
      <c r="L340">
        <v>7</v>
      </c>
      <c r="M340">
        <v>6</v>
      </c>
      <c r="N340">
        <v>5</v>
      </c>
      <c r="O340" t="s">
        <v>39</v>
      </c>
    </row>
    <row r="341" spans="2:15" x14ac:dyDescent="0.25">
      <c r="B341">
        <v>6</v>
      </c>
      <c r="C341" t="s">
        <v>25</v>
      </c>
      <c r="D341" t="s">
        <v>77</v>
      </c>
      <c r="E341">
        <v>8</v>
      </c>
      <c r="F341">
        <v>10</v>
      </c>
      <c r="G341">
        <v>9</v>
      </c>
      <c r="H341">
        <v>7</v>
      </c>
      <c r="I341">
        <v>7</v>
      </c>
      <c r="J341">
        <v>6</v>
      </c>
      <c r="K341">
        <v>6</v>
      </c>
      <c r="L341">
        <v>4</v>
      </c>
      <c r="M341">
        <v>8</v>
      </c>
      <c r="N341">
        <v>6</v>
      </c>
      <c r="O341" t="s">
        <v>39</v>
      </c>
    </row>
    <row r="342" spans="2:15" x14ac:dyDescent="0.25">
      <c r="B342">
        <v>7</v>
      </c>
      <c r="C342" t="s">
        <v>501</v>
      </c>
      <c r="D342" t="s">
        <v>502</v>
      </c>
      <c r="E342">
        <v>44</v>
      </c>
      <c r="F342">
        <v>45</v>
      </c>
      <c r="G342">
        <v>44</v>
      </c>
      <c r="H342">
        <v>45</v>
      </c>
      <c r="I342">
        <v>44</v>
      </c>
      <c r="J342">
        <v>46</v>
      </c>
      <c r="K342">
        <v>45</v>
      </c>
      <c r="L342">
        <v>9</v>
      </c>
      <c r="M342">
        <v>7</v>
      </c>
      <c r="N342">
        <v>7</v>
      </c>
      <c r="O342" t="s">
        <v>39</v>
      </c>
    </row>
    <row r="343" spans="2:15" x14ac:dyDescent="0.25">
      <c r="B343">
        <v>8</v>
      </c>
      <c r="C343" t="s">
        <v>18</v>
      </c>
      <c r="D343" t="s">
        <v>69</v>
      </c>
      <c r="E343">
        <v>7</v>
      </c>
      <c r="F343">
        <v>6</v>
      </c>
      <c r="G343">
        <v>6</v>
      </c>
      <c r="H343">
        <v>5</v>
      </c>
      <c r="I343">
        <v>6</v>
      </c>
      <c r="J343">
        <v>7</v>
      </c>
      <c r="K343">
        <v>7</v>
      </c>
      <c r="L343">
        <v>6</v>
      </c>
      <c r="M343">
        <v>5</v>
      </c>
      <c r="N343">
        <v>8</v>
      </c>
      <c r="O343" t="s">
        <v>39</v>
      </c>
    </row>
    <row r="344" spans="2:15" x14ac:dyDescent="0.25">
      <c r="B344">
        <v>9</v>
      </c>
      <c r="C344" t="s">
        <v>23</v>
      </c>
      <c r="D344" t="s">
        <v>78</v>
      </c>
      <c r="E344">
        <v>11</v>
      </c>
      <c r="F344">
        <v>9</v>
      </c>
      <c r="G344">
        <v>10</v>
      </c>
      <c r="H344">
        <v>9</v>
      </c>
      <c r="I344">
        <v>8</v>
      </c>
      <c r="J344">
        <v>8</v>
      </c>
      <c r="K344">
        <v>9</v>
      </c>
      <c r="L344">
        <v>11</v>
      </c>
      <c r="M344">
        <v>11</v>
      </c>
      <c r="N344">
        <v>9</v>
      </c>
      <c r="O344" t="s">
        <v>39</v>
      </c>
    </row>
    <row r="345" spans="2:15" x14ac:dyDescent="0.25">
      <c r="B345">
        <v>10</v>
      </c>
      <c r="C345" t="s">
        <v>11</v>
      </c>
      <c r="D345" t="s">
        <v>68</v>
      </c>
      <c r="E345">
        <v>6</v>
      </c>
      <c r="F345">
        <v>8</v>
      </c>
      <c r="G345">
        <v>7</v>
      </c>
      <c r="H345">
        <v>10</v>
      </c>
      <c r="I345">
        <v>9</v>
      </c>
      <c r="J345">
        <v>9</v>
      </c>
      <c r="K345">
        <v>8</v>
      </c>
      <c r="L345">
        <v>8</v>
      </c>
      <c r="M345">
        <v>9</v>
      </c>
      <c r="N345">
        <v>10</v>
      </c>
      <c r="O345" t="s">
        <v>39</v>
      </c>
    </row>
    <row r="346" spans="2:15" x14ac:dyDescent="0.25">
      <c r="B346">
        <v>0</v>
      </c>
      <c r="C346">
        <v>0</v>
      </c>
      <c r="D346">
        <v>0</v>
      </c>
      <c r="E346">
        <v>0</v>
      </c>
      <c r="F346">
        <v>0</v>
      </c>
      <c r="G346">
        <v>0</v>
      </c>
      <c r="H346">
        <v>0</v>
      </c>
      <c r="I346">
        <v>0</v>
      </c>
      <c r="J346">
        <v>0</v>
      </c>
      <c r="K346">
        <v>0</v>
      </c>
      <c r="L346">
        <v>0</v>
      </c>
      <c r="M346">
        <v>0</v>
      </c>
      <c r="N346">
        <v>0</v>
      </c>
      <c r="O346">
        <v>0</v>
      </c>
    </row>
    <row r="347" spans="2:15" x14ac:dyDescent="0.25">
      <c r="B347">
        <v>0</v>
      </c>
      <c r="C347">
        <v>0</v>
      </c>
      <c r="D347">
        <v>0</v>
      </c>
      <c r="E347">
        <v>0</v>
      </c>
      <c r="F347">
        <v>0</v>
      </c>
      <c r="G347">
        <v>0</v>
      </c>
      <c r="H347">
        <v>0</v>
      </c>
      <c r="I347">
        <v>0</v>
      </c>
      <c r="J347">
        <v>0</v>
      </c>
      <c r="K347">
        <v>0</v>
      </c>
      <c r="L347">
        <v>0</v>
      </c>
      <c r="M347">
        <v>0</v>
      </c>
      <c r="N347">
        <v>0</v>
      </c>
      <c r="O347">
        <v>0</v>
      </c>
    </row>
    <row r="348" spans="2:15" x14ac:dyDescent="0.25">
      <c r="B348">
        <v>0</v>
      </c>
      <c r="C348">
        <v>0</v>
      </c>
      <c r="D348">
        <v>0</v>
      </c>
      <c r="E348">
        <v>0</v>
      </c>
      <c r="F348">
        <v>0</v>
      </c>
      <c r="G348">
        <v>0</v>
      </c>
      <c r="H348">
        <v>0</v>
      </c>
      <c r="I348">
        <v>0</v>
      </c>
      <c r="J348">
        <v>0</v>
      </c>
      <c r="K348">
        <v>0</v>
      </c>
      <c r="L348">
        <v>0</v>
      </c>
      <c r="M348">
        <v>0</v>
      </c>
      <c r="N348">
        <v>0</v>
      </c>
      <c r="O348">
        <v>0</v>
      </c>
    </row>
    <row r="349" spans="2:15" x14ac:dyDescent="0.25">
      <c r="B349">
        <v>0</v>
      </c>
      <c r="C349">
        <v>0</v>
      </c>
      <c r="D349">
        <v>0</v>
      </c>
      <c r="E349">
        <v>0</v>
      </c>
      <c r="F349">
        <v>0</v>
      </c>
      <c r="G349">
        <v>0</v>
      </c>
      <c r="H349">
        <v>0</v>
      </c>
      <c r="I349">
        <v>0</v>
      </c>
      <c r="J349">
        <v>0</v>
      </c>
      <c r="K349">
        <v>0</v>
      </c>
      <c r="L349">
        <v>0</v>
      </c>
      <c r="M349">
        <v>0</v>
      </c>
      <c r="N349">
        <v>0</v>
      </c>
      <c r="O349">
        <v>0</v>
      </c>
    </row>
    <row r="350" spans="2:15" x14ac:dyDescent="0.25">
      <c r="B350">
        <v>0</v>
      </c>
      <c r="C350" t="s">
        <v>538</v>
      </c>
      <c r="D350">
        <v>0</v>
      </c>
      <c r="E350" s="1">
        <v>42369</v>
      </c>
      <c r="F350" s="1">
        <v>42735</v>
      </c>
      <c r="G350" s="1">
        <v>43100</v>
      </c>
      <c r="H350" s="1">
        <v>43465</v>
      </c>
      <c r="I350" s="1">
        <v>43830</v>
      </c>
      <c r="J350" s="1">
        <v>44196</v>
      </c>
      <c r="K350" s="1">
        <v>44561</v>
      </c>
      <c r="L350" s="1">
        <v>44926</v>
      </c>
      <c r="M350" s="1">
        <v>45291</v>
      </c>
      <c r="N350" s="1">
        <v>45657</v>
      </c>
      <c r="O350">
        <v>0</v>
      </c>
    </row>
    <row r="351" spans="2:15" x14ac:dyDescent="0.25">
      <c r="B351">
        <v>1</v>
      </c>
      <c r="C351" t="s">
        <v>12</v>
      </c>
      <c r="D351" t="s">
        <v>66</v>
      </c>
      <c r="E351">
        <v>163921.51199999999</v>
      </c>
      <c r="F351">
        <v>165184.58600000001</v>
      </c>
      <c r="G351">
        <v>175590.43700000001</v>
      </c>
      <c r="H351">
        <v>196667.23300000001</v>
      </c>
      <c r="I351">
        <v>195356.14</v>
      </c>
      <c r="J351">
        <v>171428.038</v>
      </c>
      <c r="K351">
        <v>216764.84599999999</v>
      </c>
      <c r="L351">
        <v>266988.62800000003</v>
      </c>
      <c r="M351">
        <v>271089.59700000001</v>
      </c>
      <c r="N351">
        <v>288328.93800000002</v>
      </c>
      <c r="O351" t="s">
        <v>8</v>
      </c>
    </row>
    <row r="352" spans="2:15" x14ac:dyDescent="0.25">
      <c r="B352">
        <v>2</v>
      </c>
      <c r="C352" t="s">
        <v>10</v>
      </c>
      <c r="D352" t="s">
        <v>67</v>
      </c>
      <c r="E352">
        <v>125426.887</v>
      </c>
      <c r="F352">
        <v>126217.148</v>
      </c>
      <c r="G352">
        <v>134407.568</v>
      </c>
      <c r="H352">
        <v>137324.48800000001</v>
      </c>
      <c r="I352">
        <v>146501.97200000001</v>
      </c>
      <c r="J352">
        <v>125852.448</v>
      </c>
      <c r="K352">
        <v>144930.84099999999</v>
      </c>
      <c r="L352">
        <v>168655.848</v>
      </c>
      <c r="M352">
        <v>184761.55499999999</v>
      </c>
      <c r="N352">
        <v>174694.788</v>
      </c>
      <c r="O352" t="s">
        <v>8</v>
      </c>
    </row>
    <row r="353" spans="2:15" x14ac:dyDescent="0.25">
      <c r="B353">
        <v>3</v>
      </c>
      <c r="C353" t="s">
        <v>11</v>
      </c>
      <c r="D353" t="s">
        <v>68</v>
      </c>
      <c r="E353">
        <v>96914.046000000002</v>
      </c>
      <c r="F353">
        <v>107478.83500000001</v>
      </c>
      <c r="G353">
        <v>106802.558</v>
      </c>
      <c r="H353">
        <v>141199.35999999999</v>
      </c>
      <c r="I353">
        <v>148589.36799999999</v>
      </c>
      <c r="J353">
        <v>111447.659</v>
      </c>
      <c r="K353">
        <v>120755.04300000001</v>
      </c>
      <c r="L353">
        <v>159917.73300000001</v>
      </c>
      <c r="M353">
        <v>166083.49</v>
      </c>
      <c r="N353">
        <v>173315.83799999999</v>
      </c>
      <c r="O353" t="s">
        <v>8</v>
      </c>
    </row>
    <row r="354" spans="2:15" x14ac:dyDescent="0.25">
      <c r="B354">
        <v>4</v>
      </c>
      <c r="C354" t="s">
        <v>14</v>
      </c>
      <c r="D354" t="s">
        <v>71</v>
      </c>
      <c r="E354">
        <v>140229.318</v>
      </c>
      <c r="F354">
        <v>129968.981</v>
      </c>
      <c r="G354">
        <v>129268.306</v>
      </c>
      <c r="H354">
        <v>126374.613</v>
      </c>
      <c r="I354">
        <v>128938.349</v>
      </c>
      <c r="J354">
        <v>108349.095</v>
      </c>
      <c r="K354">
        <v>131808.76</v>
      </c>
      <c r="L354">
        <v>156391.93299999999</v>
      </c>
      <c r="M354">
        <v>174186.47200000001</v>
      </c>
      <c r="N354">
        <v>170691.95600000001</v>
      </c>
      <c r="O354" t="s">
        <v>8</v>
      </c>
    </row>
    <row r="355" spans="2:15" x14ac:dyDescent="0.25">
      <c r="B355">
        <v>5</v>
      </c>
      <c r="C355" t="s">
        <v>15</v>
      </c>
      <c r="D355" t="s">
        <v>30</v>
      </c>
      <c r="E355">
        <v>90891.510999999999</v>
      </c>
      <c r="F355">
        <v>96074.399000000005</v>
      </c>
      <c r="G355">
        <v>108772.697</v>
      </c>
      <c r="H355">
        <v>126514.159</v>
      </c>
      <c r="I355">
        <v>128528.71</v>
      </c>
      <c r="J355">
        <v>130217.266</v>
      </c>
      <c r="K355">
        <v>149497.872</v>
      </c>
      <c r="L355">
        <v>146543.02100000001</v>
      </c>
      <c r="M355">
        <v>135677.565</v>
      </c>
      <c r="N355">
        <v>130252.735</v>
      </c>
      <c r="O355" t="s">
        <v>8</v>
      </c>
    </row>
    <row r="356" spans="2:15" x14ac:dyDescent="0.25">
      <c r="B356">
        <v>6</v>
      </c>
      <c r="C356" t="s">
        <v>17</v>
      </c>
      <c r="D356" t="s">
        <v>73</v>
      </c>
      <c r="E356">
        <v>85837.218999999997</v>
      </c>
      <c r="F356">
        <v>88059.404999999999</v>
      </c>
      <c r="G356">
        <v>89370.770999999993</v>
      </c>
      <c r="H356">
        <v>91571.027000000002</v>
      </c>
      <c r="I356">
        <v>98873.069000000003</v>
      </c>
      <c r="J356">
        <v>95579.266000000003</v>
      </c>
      <c r="K356">
        <v>106241.092</v>
      </c>
      <c r="L356">
        <v>122587.361</v>
      </c>
      <c r="M356">
        <v>123758.837</v>
      </c>
      <c r="N356">
        <v>125404.859</v>
      </c>
      <c r="O356" t="s">
        <v>8</v>
      </c>
    </row>
    <row r="357" spans="2:15" x14ac:dyDescent="0.25">
      <c r="B357">
        <v>7</v>
      </c>
      <c r="C357" t="s">
        <v>18</v>
      </c>
      <c r="D357" t="s">
        <v>69</v>
      </c>
      <c r="E357">
        <v>71249.606</v>
      </c>
      <c r="F357">
        <v>74720.627999999997</v>
      </c>
      <c r="G357">
        <v>79741.464000000007</v>
      </c>
      <c r="H357">
        <v>84190.229000000007</v>
      </c>
      <c r="I357">
        <v>84068.990999999995</v>
      </c>
      <c r="J357">
        <v>71531.111999999994</v>
      </c>
      <c r="K357">
        <v>90296.888999999996</v>
      </c>
      <c r="L357">
        <v>103699.21400000001</v>
      </c>
      <c r="M357">
        <v>107292.363</v>
      </c>
      <c r="N357">
        <v>105364.52099999999</v>
      </c>
      <c r="O357" t="s">
        <v>8</v>
      </c>
    </row>
    <row r="358" spans="2:15" x14ac:dyDescent="0.25">
      <c r="B358">
        <v>8</v>
      </c>
      <c r="C358" t="s">
        <v>19</v>
      </c>
      <c r="D358" t="s">
        <v>72</v>
      </c>
      <c r="E358">
        <v>70332.357999999993</v>
      </c>
      <c r="F358">
        <v>71618.379000000001</v>
      </c>
      <c r="G358">
        <v>74843.936000000002</v>
      </c>
      <c r="H358">
        <v>80023.482999999993</v>
      </c>
      <c r="I358">
        <v>80674.303</v>
      </c>
      <c r="J358">
        <v>71979.895999999993</v>
      </c>
      <c r="K358">
        <v>84688.540999999997</v>
      </c>
      <c r="L358">
        <v>102707.489</v>
      </c>
      <c r="M358">
        <v>97610.895999999993</v>
      </c>
      <c r="N358">
        <v>98573.213000000003</v>
      </c>
      <c r="O358" t="s">
        <v>8</v>
      </c>
    </row>
    <row r="359" spans="2:15" x14ac:dyDescent="0.25">
      <c r="B359">
        <v>9</v>
      </c>
      <c r="C359" t="s">
        <v>24</v>
      </c>
      <c r="D359" t="s">
        <v>70</v>
      </c>
      <c r="E359">
        <v>51528.758999999998</v>
      </c>
      <c r="F359">
        <v>53545.894999999997</v>
      </c>
      <c r="G359">
        <v>58060.385999999999</v>
      </c>
      <c r="H359">
        <v>65323.773000000001</v>
      </c>
      <c r="I359">
        <v>69705.285999999993</v>
      </c>
      <c r="J359">
        <v>65781.534</v>
      </c>
      <c r="K359">
        <v>79219.08</v>
      </c>
      <c r="L359">
        <v>92623.816999999995</v>
      </c>
      <c r="M359">
        <v>90029.191000000006</v>
      </c>
      <c r="N359">
        <v>95304.930999999997</v>
      </c>
      <c r="O359" t="s">
        <v>8</v>
      </c>
    </row>
    <row r="360" spans="2:15" x14ac:dyDescent="0.25">
      <c r="B360">
        <v>10</v>
      </c>
      <c r="C360" t="s">
        <v>13</v>
      </c>
      <c r="D360" t="s">
        <v>76</v>
      </c>
      <c r="E360">
        <v>34521.940999999999</v>
      </c>
      <c r="F360">
        <v>36894.131000000001</v>
      </c>
      <c r="G360">
        <v>37537.319000000003</v>
      </c>
      <c r="H360">
        <v>39489.915000000001</v>
      </c>
      <c r="I360">
        <v>40358.792000000001</v>
      </c>
      <c r="J360">
        <v>37379.258000000002</v>
      </c>
      <c r="K360">
        <v>55026.343000000001</v>
      </c>
      <c r="L360">
        <v>62062.097999999998</v>
      </c>
      <c r="M360">
        <v>68683.290999999997</v>
      </c>
      <c r="N360">
        <v>74149.88</v>
      </c>
      <c r="O360" t="s">
        <v>8</v>
      </c>
    </row>
    <row r="361" spans="2:15" x14ac:dyDescent="0.25">
      <c r="B361">
        <v>0</v>
      </c>
      <c r="C361">
        <v>0</v>
      </c>
      <c r="D361">
        <v>0</v>
      </c>
      <c r="E361">
        <v>0</v>
      </c>
      <c r="F361">
        <v>0</v>
      </c>
      <c r="G361">
        <v>0</v>
      </c>
      <c r="H361">
        <v>0</v>
      </c>
      <c r="I361">
        <v>0</v>
      </c>
      <c r="J361">
        <v>0</v>
      </c>
      <c r="K361">
        <v>0</v>
      </c>
      <c r="L361">
        <v>0</v>
      </c>
      <c r="M361">
        <v>0</v>
      </c>
      <c r="N361">
        <v>0</v>
      </c>
      <c r="O361">
        <v>0</v>
      </c>
    </row>
    <row r="362" spans="2:15" x14ac:dyDescent="0.25">
      <c r="B362">
        <v>0</v>
      </c>
      <c r="C362">
        <v>0</v>
      </c>
      <c r="D362">
        <v>0</v>
      </c>
      <c r="E362" s="1">
        <v>42369</v>
      </c>
      <c r="F362" s="1">
        <v>42735</v>
      </c>
      <c r="G362" s="1">
        <v>43100</v>
      </c>
      <c r="H362" s="1">
        <v>43465</v>
      </c>
      <c r="I362" s="1">
        <v>43830</v>
      </c>
      <c r="J362" s="1">
        <v>44196</v>
      </c>
      <c r="K362" s="1">
        <v>44561</v>
      </c>
      <c r="L362" s="1">
        <v>44926</v>
      </c>
      <c r="M362" s="1">
        <v>45291</v>
      </c>
      <c r="N362" s="1">
        <v>45657</v>
      </c>
      <c r="O362">
        <v>0</v>
      </c>
    </row>
    <row r="363" spans="2:15" x14ac:dyDescent="0.25">
      <c r="B363">
        <v>1</v>
      </c>
      <c r="C363" t="s">
        <v>12</v>
      </c>
      <c r="D363" t="s">
        <v>66</v>
      </c>
      <c r="E363">
        <v>1</v>
      </c>
      <c r="F363">
        <v>1</v>
      </c>
      <c r="G363">
        <v>1</v>
      </c>
      <c r="H363">
        <v>1</v>
      </c>
      <c r="I363">
        <v>1</v>
      </c>
      <c r="J363">
        <v>1</v>
      </c>
      <c r="K363">
        <v>1</v>
      </c>
      <c r="L363">
        <v>1</v>
      </c>
      <c r="M363">
        <v>1</v>
      </c>
      <c r="N363">
        <v>1</v>
      </c>
      <c r="O363" t="s">
        <v>40</v>
      </c>
    </row>
    <row r="364" spans="2:15" x14ac:dyDescent="0.25">
      <c r="B364">
        <v>2</v>
      </c>
      <c r="C364" t="s">
        <v>10</v>
      </c>
      <c r="D364" t="s">
        <v>67</v>
      </c>
      <c r="E364">
        <v>3</v>
      </c>
      <c r="F364">
        <v>3</v>
      </c>
      <c r="G364">
        <v>2</v>
      </c>
      <c r="H364">
        <v>3</v>
      </c>
      <c r="I364">
        <v>3</v>
      </c>
      <c r="J364">
        <v>3</v>
      </c>
      <c r="K364">
        <v>3</v>
      </c>
      <c r="L364">
        <v>2</v>
      </c>
      <c r="M364">
        <v>2</v>
      </c>
      <c r="N364">
        <v>2</v>
      </c>
      <c r="O364" t="s">
        <v>40</v>
      </c>
    </row>
    <row r="365" spans="2:15" x14ac:dyDescent="0.25">
      <c r="B365">
        <v>3</v>
      </c>
      <c r="C365" t="s">
        <v>11</v>
      </c>
      <c r="D365" t="s">
        <v>68</v>
      </c>
      <c r="E365">
        <v>4</v>
      </c>
      <c r="F365">
        <v>4</v>
      </c>
      <c r="G365">
        <v>5</v>
      </c>
      <c r="H365">
        <v>2</v>
      </c>
      <c r="I365">
        <v>2</v>
      </c>
      <c r="J365">
        <v>4</v>
      </c>
      <c r="K365">
        <v>5</v>
      </c>
      <c r="L365">
        <v>3</v>
      </c>
      <c r="M365">
        <v>4</v>
      </c>
      <c r="N365">
        <v>3</v>
      </c>
      <c r="O365" t="s">
        <v>40</v>
      </c>
    </row>
    <row r="366" spans="2:15" x14ac:dyDescent="0.25">
      <c r="B366">
        <v>4</v>
      </c>
      <c r="C366" t="s">
        <v>14</v>
      </c>
      <c r="D366" t="s">
        <v>71</v>
      </c>
      <c r="E366">
        <v>2</v>
      </c>
      <c r="F366">
        <v>2</v>
      </c>
      <c r="G366">
        <v>3</v>
      </c>
      <c r="H366">
        <v>5</v>
      </c>
      <c r="I366">
        <v>4</v>
      </c>
      <c r="J366">
        <v>5</v>
      </c>
      <c r="K366">
        <v>4</v>
      </c>
      <c r="L366">
        <v>4</v>
      </c>
      <c r="M366">
        <v>3</v>
      </c>
      <c r="N366">
        <v>4</v>
      </c>
      <c r="O366" t="s">
        <v>40</v>
      </c>
    </row>
    <row r="367" spans="2:15" x14ac:dyDescent="0.25">
      <c r="B367">
        <v>5</v>
      </c>
      <c r="C367" t="s">
        <v>15</v>
      </c>
      <c r="D367" t="s">
        <v>30</v>
      </c>
      <c r="E367">
        <v>5</v>
      </c>
      <c r="F367">
        <v>5</v>
      </c>
      <c r="G367">
        <v>4</v>
      </c>
      <c r="H367">
        <v>4</v>
      </c>
      <c r="I367">
        <v>5</v>
      </c>
      <c r="J367">
        <v>2</v>
      </c>
      <c r="K367">
        <v>2</v>
      </c>
      <c r="L367">
        <v>5</v>
      </c>
      <c r="M367">
        <v>5</v>
      </c>
      <c r="N367">
        <v>5</v>
      </c>
      <c r="O367" t="s">
        <v>40</v>
      </c>
    </row>
    <row r="368" spans="2:15" x14ac:dyDescent="0.25">
      <c r="B368">
        <v>6</v>
      </c>
      <c r="C368" t="s">
        <v>17</v>
      </c>
      <c r="D368" t="s">
        <v>73</v>
      </c>
      <c r="E368">
        <v>6</v>
      </c>
      <c r="F368">
        <v>6</v>
      </c>
      <c r="G368">
        <v>6</v>
      </c>
      <c r="H368">
        <v>6</v>
      </c>
      <c r="I368">
        <v>6</v>
      </c>
      <c r="J368">
        <v>6</v>
      </c>
      <c r="K368">
        <v>6</v>
      </c>
      <c r="L368">
        <v>6</v>
      </c>
      <c r="M368">
        <v>6</v>
      </c>
      <c r="N368">
        <v>6</v>
      </c>
      <c r="O368" t="s">
        <v>40</v>
      </c>
    </row>
    <row r="369" spans="2:15" x14ac:dyDescent="0.25">
      <c r="B369">
        <v>7</v>
      </c>
      <c r="C369" t="s">
        <v>18</v>
      </c>
      <c r="D369" t="s">
        <v>69</v>
      </c>
      <c r="E369">
        <v>7</v>
      </c>
      <c r="F369">
        <v>7</v>
      </c>
      <c r="G369">
        <v>7</v>
      </c>
      <c r="H369">
        <v>7</v>
      </c>
      <c r="I369">
        <v>7</v>
      </c>
      <c r="J369">
        <v>8</v>
      </c>
      <c r="K369">
        <v>7</v>
      </c>
      <c r="L369">
        <v>7</v>
      </c>
      <c r="M369">
        <v>7</v>
      </c>
      <c r="N369">
        <v>7</v>
      </c>
      <c r="O369" t="s">
        <v>40</v>
      </c>
    </row>
    <row r="370" spans="2:15" x14ac:dyDescent="0.25">
      <c r="B370">
        <v>8</v>
      </c>
      <c r="C370" t="s">
        <v>19</v>
      </c>
      <c r="D370" t="s">
        <v>72</v>
      </c>
      <c r="E370">
        <v>8</v>
      </c>
      <c r="F370">
        <v>8</v>
      </c>
      <c r="G370">
        <v>8</v>
      </c>
      <c r="H370">
        <v>8</v>
      </c>
      <c r="I370">
        <v>8</v>
      </c>
      <c r="J370">
        <v>7</v>
      </c>
      <c r="K370">
        <v>8</v>
      </c>
      <c r="L370">
        <v>8</v>
      </c>
      <c r="M370">
        <v>8</v>
      </c>
      <c r="N370">
        <v>8</v>
      </c>
      <c r="O370" t="s">
        <v>40</v>
      </c>
    </row>
    <row r="371" spans="2:15" x14ac:dyDescent="0.25">
      <c r="B371">
        <v>9</v>
      </c>
      <c r="C371" t="s">
        <v>24</v>
      </c>
      <c r="D371" t="s">
        <v>70</v>
      </c>
      <c r="E371">
        <v>9</v>
      </c>
      <c r="F371">
        <v>9</v>
      </c>
      <c r="G371">
        <v>9</v>
      </c>
      <c r="H371">
        <v>9</v>
      </c>
      <c r="I371">
        <v>9</v>
      </c>
      <c r="J371">
        <v>9</v>
      </c>
      <c r="K371">
        <v>9</v>
      </c>
      <c r="L371">
        <v>9</v>
      </c>
      <c r="M371">
        <v>9</v>
      </c>
      <c r="N371">
        <v>9</v>
      </c>
      <c r="O371" t="s">
        <v>40</v>
      </c>
    </row>
    <row r="372" spans="2:15" x14ac:dyDescent="0.25">
      <c r="B372">
        <v>10</v>
      </c>
      <c r="C372" t="s">
        <v>13</v>
      </c>
      <c r="D372" t="s">
        <v>76</v>
      </c>
      <c r="E372">
        <v>13</v>
      </c>
      <c r="F372">
        <v>13</v>
      </c>
      <c r="G372">
        <v>13</v>
      </c>
      <c r="H372">
        <v>13</v>
      </c>
      <c r="I372">
        <v>13</v>
      </c>
      <c r="J372">
        <v>13</v>
      </c>
      <c r="K372">
        <v>10</v>
      </c>
      <c r="L372">
        <v>11</v>
      </c>
      <c r="M372">
        <v>10</v>
      </c>
      <c r="N372">
        <v>10</v>
      </c>
      <c r="O372" t="s">
        <v>40</v>
      </c>
    </row>
    <row r="373" spans="2:15" x14ac:dyDescent="0.25">
      <c r="B373">
        <v>0</v>
      </c>
      <c r="C373">
        <v>0</v>
      </c>
      <c r="D373">
        <v>0</v>
      </c>
      <c r="E373">
        <v>0</v>
      </c>
      <c r="F373">
        <v>0</v>
      </c>
      <c r="G373">
        <v>0</v>
      </c>
      <c r="H373">
        <v>0</v>
      </c>
      <c r="I373">
        <v>0</v>
      </c>
      <c r="J373">
        <v>0</v>
      </c>
      <c r="K373">
        <v>0</v>
      </c>
      <c r="L373">
        <v>0</v>
      </c>
      <c r="M373">
        <v>0</v>
      </c>
      <c r="N373">
        <v>0</v>
      </c>
      <c r="O373">
        <v>0</v>
      </c>
    </row>
    <row r="374" spans="2:15" x14ac:dyDescent="0.25">
      <c r="B374">
        <v>0</v>
      </c>
      <c r="C374">
        <v>0</v>
      </c>
      <c r="D374">
        <v>0</v>
      </c>
      <c r="E374">
        <v>0</v>
      </c>
      <c r="F374">
        <v>0</v>
      </c>
      <c r="G374">
        <v>0</v>
      </c>
      <c r="H374">
        <v>0</v>
      </c>
      <c r="I374">
        <v>0</v>
      </c>
      <c r="J374">
        <v>0</v>
      </c>
      <c r="K374">
        <v>0</v>
      </c>
      <c r="L374">
        <v>0</v>
      </c>
      <c r="M374">
        <v>0</v>
      </c>
      <c r="N374">
        <v>0</v>
      </c>
      <c r="O374">
        <v>0</v>
      </c>
    </row>
    <row r="375" spans="2:15" x14ac:dyDescent="0.25">
      <c r="B375">
        <v>0</v>
      </c>
      <c r="C375">
        <v>0</v>
      </c>
      <c r="D375">
        <v>0</v>
      </c>
      <c r="E375">
        <v>0</v>
      </c>
      <c r="F375">
        <v>0</v>
      </c>
      <c r="G375">
        <v>0</v>
      </c>
      <c r="H375">
        <v>0</v>
      </c>
      <c r="I375">
        <v>0</v>
      </c>
      <c r="J375">
        <v>0</v>
      </c>
      <c r="K375">
        <v>0</v>
      </c>
      <c r="L375">
        <v>0</v>
      </c>
      <c r="M375">
        <v>0</v>
      </c>
      <c r="N375">
        <v>0</v>
      </c>
      <c r="O375">
        <v>0</v>
      </c>
    </row>
    <row r="376" spans="2:15" x14ac:dyDescent="0.25">
      <c r="B376">
        <v>0</v>
      </c>
      <c r="C376">
        <v>0</v>
      </c>
      <c r="D376">
        <v>0</v>
      </c>
      <c r="E376">
        <v>0</v>
      </c>
      <c r="F376">
        <v>0</v>
      </c>
      <c r="G376">
        <v>0</v>
      </c>
      <c r="H376">
        <v>0</v>
      </c>
      <c r="I376">
        <v>0</v>
      </c>
      <c r="J376">
        <v>0</v>
      </c>
      <c r="K376">
        <v>0</v>
      </c>
      <c r="L376">
        <v>0</v>
      </c>
      <c r="M376">
        <v>0</v>
      </c>
      <c r="N376">
        <v>0</v>
      </c>
      <c r="O376">
        <v>0</v>
      </c>
    </row>
    <row r="377" spans="2:15" x14ac:dyDescent="0.25">
      <c r="B377">
        <v>0</v>
      </c>
      <c r="C377" t="s">
        <v>538</v>
      </c>
      <c r="D377">
        <v>0</v>
      </c>
      <c r="E377" s="1">
        <v>42369</v>
      </c>
      <c r="F377" s="1">
        <v>42735</v>
      </c>
      <c r="G377" s="1">
        <v>43100</v>
      </c>
      <c r="H377" s="1">
        <v>43465</v>
      </c>
      <c r="I377" s="1">
        <v>43830</v>
      </c>
      <c r="J377" s="1">
        <v>44196</v>
      </c>
      <c r="K377" s="1">
        <v>44561</v>
      </c>
      <c r="L377" s="1">
        <v>44926</v>
      </c>
      <c r="M377" s="1">
        <v>45291</v>
      </c>
      <c r="N377" s="1">
        <v>45657</v>
      </c>
      <c r="O377">
        <v>0</v>
      </c>
    </row>
    <row r="378" spans="2:15" x14ac:dyDescent="0.25">
      <c r="B378">
        <v>1</v>
      </c>
      <c r="C378" t="s">
        <v>12</v>
      </c>
      <c r="D378" t="s">
        <v>66</v>
      </c>
      <c r="E378">
        <v>104982.36599999999</v>
      </c>
      <c r="F378">
        <v>109749.61900000001</v>
      </c>
      <c r="G378">
        <v>127834.357</v>
      </c>
      <c r="H378">
        <v>119700.531</v>
      </c>
      <c r="I378">
        <v>130151.125</v>
      </c>
      <c r="J378">
        <v>113435.626</v>
      </c>
      <c r="K378">
        <v>129097.97500000001</v>
      </c>
      <c r="L378">
        <v>166372.68900000001</v>
      </c>
      <c r="M378">
        <v>172496.86499999999</v>
      </c>
      <c r="N378">
        <v>185754.29800000001</v>
      </c>
      <c r="O378" t="s">
        <v>9</v>
      </c>
    </row>
    <row r="379" spans="2:15" x14ac:dyDescent="0.25">
      <c r="B379">
        <v>2</v>
      </c>
      <c r="C379" t="s">
        <v>15</v>
      </c>
      <c r="D379" t="s">
        <v>30</v>
      </c>
      <c r="E379">
        <v>84873.956999999995</v>
      </c>
      <c r="F379">
        <v>85664.152000000002</v>
      </c>
      <c r="G379">
        <v>91492.129000000001</v>
      </c>
      <c r="H379">
        <v>101515.77499999999</v>
      </c>
      <c r="I379">
        <v>105711.321</v>
      </c>
      <c r="J379">
        <v>111095.379</v>
      </c>
      <c r="K379">
        <v>134035.851</v>
      </c>
      <c r="L379">
        <v>166275.47500000001</v>
      </c>
      <c r="M379">
        <v>150841.198</v>
      </c>
      <c r="N379">
        <v>151247.39499999999</v>
      </c>
      <c r="O379" t="s">
        <v>9</v>
      </c>
    </row>
    <row r="380" spans="2:15" x14ac:dyDescent="0.25">
      <c r="B380">
        <v>3</v>
      </c>
      <c r="C380" t="s">
        <v>11</v>
      </c>
      <c r="D380" t="s">
        <v>68</v>
      </c>
      <c r="E380">
        <v>106312.29700000001</v>
      </c>
      <c r="F380">
        <v>97862.822</v>
      </c>
      <c r="G380">
        <v>111641.193</v>
      </c>
      <c r="H380">
        <v>120998.946</v>
      </c>
      <c r="I380">
        <v>124474.393</v>
      </c>
      <c r="J380">
        <v>108790.33100000001</v>
      </c>
      <c r="K380">
        <v>130024.22</v>
      </c>
      <c r="L380">
        <v>154790.93</v>
      </c>
      <c r="M380">
        <v>153187.152</v>
      </c>
      <c r="N380">
        <v>147919.21</v>
      </c>
      <c r="O380" t="s">
        <v>9</v>
      </c>
    </row>
    <row r="381" spans="2:15" x14ac:dyDescent="0.25">
      <c r="B381">
        <v>4</v>
      </c>
      <c r="C381" t="s">
        <v>14</v>
      </c>
      <c r="D381" t="s">
        <v>71</v>
      </c>
      <c r="E381">
        <v>96616.899000000005</v>
      </c>
      <c r="F381">
        <v>85463.672999999995</v>
      </c>
      <c r="G381">
        <v>86845.04</v>
      </c>
      <c r="H381">
        <v>81966.31</v>
      </c>
      <c r="I381">
        <v>81489.073999999993</v>
      </c>
      <c r="J381">
        <v>79375.539999999994</v>
      </c>
      <c r="K381">
        <v>86074.044999999998</v>
      </c>
      <c r="L381">
        <v>119231.552</v>
      </c>
      <c r="M381">
        <v>137364.228</v>
      </c>
      <c r="N381">
        <v>137592.41800000001</v>
      </c>
      <c r="O381" t="s">
        <v>9</v>
      </c>
    </row>
    <row r="382" spans="2:15" x14ac:dyDescent="0.25">
      <c r="B382">
        <v>5</v>
      </c>
      <c r="C382" t="s">
        <v>10</v>
      </c>
      <c r="D382" t="s">
        <v>67</v>
      </c>
      <c r="E382">
        <v>77502.163</v>
      </c>
      <c r="F382">
        <v>80989.61</v>
      </c>
      <c r="G382">
        <v>84899.577000000005</v>
      </c>
      <c r="H382">
        <v>89533.411999999997</v>
      </c>
      <c r="I382">
        <v>94170.024999999994</v>
      </c>
      <c r="J382">
        <v>80633.953999999998</v>
      </c>
      <c r="K382">
        <v>97956.520999999993</v>
      </c>
      <c r="L382">
        <v>116733.476</v>
      </c>
      <c r="M382">
        <v>129546.367</v>
      </c>
      <c r="N382">
        <v>131961.04</v>
      </c>
      <c r="O382" t="s">
        <v>9</v>
      </c>
    </row>
    <row r="383" spans="2:15" x14ac:dyDescent="0.25">
      <c r="B383">
        <v>6</v>
      </c>
      <c r="C383" t="s">
        <v>17</v>
      </c>
      <c r="D383" t="s">
        <v>73</v>
      </c>
      <c r="E383">
        <v>76564.103000000003</v>
      </c>
      <c r="F383">
        <v>82300.759000000005</v>
      </c>
      <c r="G383">
        <v>74531.933999999994</v>
      </c>
      <c r="H383">
        <v>79637.243000000002</v>
      </c>
      <c r="I383">
        <v>82605.101999999999</v>
      </c>
      <c r="J383">
        <v>82701.402000000002</v>
      </c>
      <c r="K383">
        <v>90305.061000000002</v>
      </c>
      <c r="L383">
        <v>110849.327</v>
      </c>
      <c r="M383">
        <v>110288.72500000001</v>
      </c>
      <c r="N383">
        <v>110842.553</v>
      </c>
      <c r="O383" t="s">
        <v>9</v>
      </c>
    </row>
    <row r="384" spans="2:15" x14ac:dyDescent="0.25">
      <c r="B384">
        <v>7</v>
      </c>
      <c r="C384" t="s">
        <v>18</v>
      </c>
      <c r="D384" t="s">
        <v>69</v>
      </c>
      <c r="E384">
        <v>59289.406999999999</v>
      </c>
      <c r="F384">
        <v>63922.534</v>
      </c>
      <c r="G384">
        <v>68950.099000000002</v>
      </c>
      <c r="H384">
        <v>75674.414000000004</v>
      </c>
      <c r="I384">
        <v>76453.555999999997</v>
      </c>
      <c r="J384">
        <v>66180.009999999995</v>
      </c>
      <c r="K384">
        <v>81767.706000000006</v>
      </c>
      <c r="L384">
        <v>99997.209000000003</v>
      </c>
      <c r="M384">
        <v>102661.836</v>
      </c>
      <c r="N384">
        <v>99351.913</v>
      </c>
      <c r="O384" t="s">
        <v>9</v>
      </c>
    </row>
    <row r="385" spans="2:15" x14ac:dyDescent="0.25">
      <c r="B385">
        <v>8</v>
      </c>
      <c r="C385" t="s">
        <v>24</v>
      </c>
      <c r="D385" t="s">
        <v>70</v>
      </c>
      <c r="E385">
        <v>48103.324999999997</v>
      </c>
      <c r="F385">
        <v>50007.353999999999</v>
      </c>
      <c r="G385">
        <v>54016.557000000001</v>
      </c>
      <c r="H385">
        <v>63572.587</v>
      </c>
      <c r="I385">
        <v>67426.974000000002</v>
      </c>
      <c r="J385">
        <v>66498.801999999996</v>
      </c>
      <c r="K385">
        <v>77326.543000000005</v>
      </c>
      <c r="L385">
        <v>89893.26</v>
      </c>
      <c r="M385">
        <v>94604.505999999994</v>
      </c>
      <c r="N385">
        <v>92842.476999999999</v>
      </c>
      <c r="O385" t="s">
        <v>9</v>
      </c>
    </row>
    <row r="386" spans="2:15" x14ac:dyDescent="0.25">
      <c r="B386">
        <v>9</v>
      </c>
      <c r="C386" t="s">
        <v>19</v>
      </c>
      <c r="D386" t="s">
        <v>72</v>
      </c>
      <c r="E386">
        <v>54892.122000000003</v>
      </c>
      <c r="F386">
        <v>56700.057999999997</v>
      </c>
      <c r="G386">
        <v>61107.248</v>
      </c>
      <c r="H386">
        <v>65707.759999999995</v>
      </c>
      <c r="I386">
        <v>68534.903000000006</v>
      </c>
      <c r="J386">
        <v>59372.747000000003</v>
      </c>
      <c r="K386">
        <v>67086.286999999997</v>
      </c>
      <c r="L386">
        <v>83757.413</v>
      </c>
      <c r="M386">
        <v>82849.804000000004</v>
      </c>
      <c r="N386">
        <v>86788.979000000007</v>
      </c>
      <c r="O386" t="s">
        <v>9</v>
      </c>
    </row>
    <row r="387" spans="2:15" x14ac:dyDescent="0.25">
      <c r="B387">
        <v>10</v>
      </c>
      <c r="C387" t="s">
        <v>26</v>
      </c>
      <c r="D387" t="s">
        <v>75</v>
      </c>
      <c r="E387">
        <v>38049.802000000003</v>
      </c>
      <c r="F387">
        <v>41962.002999999997</v>
      </c>
      <c r="G387">
        <v>44125.133000000002</v>
      </c>
      <c r="H387">
        <v>50133.31</v>
      </c>
      <c r="I387">
        <v>50608.044999999998</v>
      </c>
      <c r="J387">
        <v>46444.332999999999</v>
      </c>
      <c r="K387">
        <v>52716.758000000002</v>
      </c>
      <c r="L387">
        <v>63871.874000000003</v>
      </c>
      <c r="M387">
        <v>66842.434999999998</v>
      </c>
      <c r="N387">
        <v>66244.815000000002</v>
      </c>
      <c r="O387" t="s">
        <v>9</v>
      </c>
    </row>
    <row r="388" spans="2:15" x14ac:dyDescent="0.25">
      <c r="B388">
        <v>0</v>
      </c>
      <c r="C388">
        <v>0</v>
      </c>
      <c r="D388">
        <v>0</v>
      </c>
      <c r="E388">
        <v>0</v>
      </c>
      <c r="F388">
        <v>0</v>
      </c>
      <c r="G388">
        <v>0</v>
      </c>
      <c r="H388">
        <v>0</v>
      </c>
      <c r="I388">
        <v>0</v>
      </c>
      <c r="J388">
        <v>0</v>
      </c>
      <c r="K388">
        <v>0</v>
      </c>
      <c r="L388">
        <v>0</v>
      </c>
      <c r="M388">
        <v>0</v>
      </c>
      <c r="N388">
        <v>0</v>
      </c>
      <c r="O388">
        <v>0</v>
      </c>
    </row>
    <row r="389" spans="2:15" x14ac:dyDescent="0.25">
      <c r="B389">
        <v>0</v>
      </c>
      <c r="C389">
        <v>0</v>
      </c>
      <c r="D389">
        <v>0</v>
      </c>
      <c r="E389" s="1">
        <v>42369</v>
      </c>
      <c r="F389" s="1">
        <v>42735</v>
      </c>
      <c r="G389" s="1">
        <v>43100</v>
      </c>
      <c r="H389" s="1">
        <v>43465</v>
      </c>
      <c r="I389" s="1">
        <v>43830</v>
      </c>
      <c r="J389" s="1">
        <v>44196</v>
      </c>
      <c r="K389" s="1">
        <v>44561</v>
      </c>
      <c r="L389" s="1">
        <v>44926</v>
      </c>
      <c r="M389" s="1">
        <v>45291</v>
      </c>
      <c r="N389" s="1">
        <v>45657</v>
      </c>
      <c r="O389">
        <v>0</v>
      </c>
    </row>
    <row r="390" spans="2:15" x14ac:dyDescent="0.25">
      <c r="B390">
        <v>1</v>
      </c>
      <c r="C390" t="s">
        <v>12</v>
      </c>
      <c r="D390" t="s">
        <v>66</v>
      </c>
      <c r="E390">
        <v>2</v>
      </c>
      <c r="F390">
        <v>1</v>
      </c>
      <c r="G390">
        <v>1</v>
      </c>
      <c r="H390">
        <v>2</v>
      </c>
      <c r="I390">
        <v>1</v>
      </c>
      <c r="J390">
        <v>1</v>
      </c>
      <c r="K390">
        <v>3</v>
      </c>
      <c r="L390">
        <v>1</v>
      </c>
      <c r="M390">
        <v>1</v>
      </c>
      <c r="N390">
        <v>1</v>
      </c>
      <c r="O390" t="s">
        <v>41</v>
      </c>
    </row>
    <row r="391" spans="2:15" x14ac:dyDescent="0.25">
      <c r="B391">
        <v>2</v>
      </c>
      <c r="C391" t="s">
        <v>15</v>
      </c>
      <c r="D391" t="s">
        <v>30</v>
      </c>
      <c r="E391">
        <v>4</v>
      </c>
      <c r="F391">
        <v>3</v>
      </c>
      <c r="G391">
        <v>3</v>
      </c>
      <c r="H391">
        <v>3</v>
      </c>
      <c r="I391">
        <v>3</v>
      </c>
      <c r="J391">
        <v>2</v>
      </c>
      <c r="K391">
        <v>1</v>
      </c>
      <c r="L391">
        <v>2</v>
      </c>
      <c r="M391">
        <v>3</v>
      </c>
      <c r="N391">
        <v>2</v>
      </c>
      <c r="O391" t="s">
        <v>41</v>
      </c>
    </row>
    <row r="392" spans="2:15" x14ac:dyDescent="0.25">
      <c r="B392">
        <v>3</v>
      </c>
      <c r="C392" t="s">
        <v>11</v>
      </c>
      <c r="D392" t="s">
        <v>68</v>
      </c>
      <c r="E392">
        <v>1</v>
      </c>
      <c r="F392">
        <v>2</v>
      </c>
      <c r="G392">
        <v>2</v>
      </c>
      <c r="H392">
        <v>1</v>
      </c>
      <c r="I392">
        <v>2</v>
      </c>
      <c r="J392">
        <v>3</v>
      </c>
      <c r="K392">
        <v>2</v>
      </c>
      <c r="L392">
        <v>3</v>
      </c>
      <c r="M392">
        <v>2</v>
      </c>
      <c r="N392">
        <v>3</v>
      </c>
      <c r="O392" t="s">
        <v>41</v>
      </c>
    </row>
    <row r="393" spans="2:15" x14ac:dyDescent="0.25">
      <c r="B393">
        <v>4</v>
      </c>
      <c r="C393" t="s">
        <v>14</v>
      </c>
      <c r="D393" t="s">
        <v>71</v>
      </c>
      <c r="E393">
        <v>3</v>
      </c>
      <c r="F393">
        <v>4</v>
      </c>
      <c r="G393">
        <v>4</v>
      </c>
      <c r="H393">
        <v>5</v>
      </c>
      <c r="I393">
        <v>6</v>
      </c>
      <c r="J393">
        <v>6</v>
      </c>
      <c r="K393">
        <v>6</v>
      </c>
      <c r="L393">
        <v>4</v>
      </c>
      <c r="M393">
        <v>4</v>
      </c>
      <c r="N393">
        <v>4</v>
      </c>
      <c r="O393" t="s">
        <v>41</v>
      </c>
    </row>
    <row r="394" spans="2:15" x14ac:dyDescent="0.25">
      <c r="B394">
        <v>5</v>
      </c>
      <c r="C394" t="s">
        <v>10</v>
      </c>
      <c r="D394" t="s">
        <v>67</v>
      </c>
      <c r="E394">
        <v>5</v>
      </c>
      <c r="F394">
        <v>6</v>
      </c>
      <c r="G394">
        <v>5</v>
      </c>
      <c r="H394">
        <v>4</v>
      </c>
      <c r="I394">
        <v>4</v>
      </c>
      <c r="J394">
        <v>5</v>
      </c>
      <c r="K394">
        <v>4</v>
      </c>
      <c r="L394">
        <v>5</v>
      </c>
      <c r="M394">
        <v>5</v>
      </c>
      <c r="N394">
        <v>5</v>
      </c>
      <c r="O394" t="s">
        <v>41</v>
      </c>
    </row>
    <row r="395" spans="2:15" x14ac:dyDescent="0.25">
      <c r="B395">
        <v>6</v>
      </c>
      <c r="C395" t="s">
        <v>17</v>
      </c>
      <c r="D395" t="s">
        <v>73</v>
      </c>
      <c r="E395">
        <v>6</v>
      </c>
      <c r="F395">
        <v>5</v>
      </c>
      <c r="G395">
        <v>6</v>
      </c>
      <c r="H395">
        <v>6</v>
      </c>
      <c r="I395">
        <v>5</v>
      </c>
      <c r="J395">
        <v>4</v>
      </c>
      <c r="K395">
        <v>5</v>
      </c>
      <c r="L395">
        <v>6</v>
      </c>
      <c r="M395">
        <v>6</v>
      </c>
      <c r="N395">
        <v>6</v>
      </c>
      <c r="O395" t="s">
        <v>41</v>
      </c>
    </row>
    <row r="396" spans="2:15" x14ac:dyDescent="0.25">
      <c r="B396">
        <v>7</v>
      </c>
      <c r="C396" t="s">
        <v>18</v>
      </c>
      <c r="D396" t="s">
        <v>69</v>
      </c>
      <c r="E396">
        <v>7</v>
      </c>
      <c r="F396">
        <v>7</v>
      </c>
      <c r="G396">
        <v>7</v>
      </c>
      <c r="H396">
        <v>7</v>
      </c>
      <c r="I396">
        <v>7</v>
      </c>
      <c r="J396">
        <v>8</v>
      </c>
      <c r="K396">
        <v>7</v>
      </c>
      <c r="L396">
        <v>7</v>
      </c>
      <c r="M396">
        <v>7</v>
      </c>
      <c r="N396">
        <v>7</v>
      </c>
      <c r="O396" t="s">
        <v>41</v>
      </c>
    </row>
    <row r="397" spans="2:15" x14ac:dyDescent="0.25">
      <c r="B397">
        <v>8</v>
      </c>
      <c r="C397" t="s">
        <v>24</v>
      </c>
      <c r="D397" t="s">
        <v>70</v>
      </c>
      <c r="E397">
        <v>10</v>
      </c>
      <c r="F397">
        <v>10</v>
      </c>
      <c r="G397">
        <v>9</v>
      </c>
      <c r="H397">
        <v>9</v>
      </c>
      <c r="I397">
        <v>9</v>
      </c>
      <c r="J397">
        <v>7</v>
      </c>
      <c r="K397">
        <v>8</v>
      </c>
      <c r="L397">
        <v>8</v>
      </c>
      <c r="M397">
        <v>8</v>
      </c>
      <c r="N397">
        <v>8</v>
      </c>
      <c r="O397" t="s">
        <v>41</v>
      </c>
    </row>
    <row r="398" spans="2:15" x14ac:dyDescent="0.25">
      <c r="B398">
        <v>9</v>
      </c>
      <c r="C398" t="s">
        <v>19</v>
      </c>
      <c r="D398" t="s">
        <v>72</v>
      </c>
      <c r="E398">
        <v>9</v>
      </c>
      <c r="F398">
        <v>8</v>
      </c>
      <c r="G398">
        <v>8</v>
      </c>
      <c r="H398">
        <v>8</v>
      </c>
      <c r="I398">
        <v>8</v>
      </c>
      <c r="J398">
        <v>9</v>
      </c>
      <c r="K398">
        <v>9</v>
      </c>
      <c r="L398">
        <v>9</v>
      </c>
      <c r="M398">
        <v>9</v>
      </c>
      <c r="N398">
        <v>9</v>
      </c>
      <c r="O398" t="s">
        <v>41</v>
      </c>
    </row>
    <row r="399" spans="2:15" x14ac:dyDescent="0.25">
      <c r="B399">
        <v>10</v>
      </c>
      <c r="C399" t="s">
        <v>26</v>
      </c>
      <c r="D399" t="s">
        <v>75</v>
      </c>
      <c r="E399">
        <v>11</v>
      </c>
      <c r="F399">
        <v>11</v>
      </c>
      <c r="G399">
        <v>11</v>
      </c>
      <c r="H399">
        <v>11</v>
      </c>
      <c r="I399">
        <v>11</v>
      </c>
      <c r="J399">
        <v>10</v>
      </c>
      <c r="K399">
        <v>11</v>
      </c>
      <c r="L399">
        <v>11</v>
      </c>
      <c r="M399">
        <v>10</v>
      </c>
      <c r="N399">
        <v>10</v>
      </c>
      <c r="O399" t="s">
        <v>41</v>
      </c>
    </row>
    <row r="400" spans="2:15" x14ac:dyDescent="0.25">
      <c r="B400">
        <v>0</v>
      </c>
      <c r="C400">
        <v>0</v>
      </c>
      <c r="D400">
        <v>0</v>
      </c>
      <c r="E400">
        <v>0</v>
      </c>
      <c r="F400">
        <v>0</v>
      </c>
      <c r="G400">
        <v>0</v>
      </c>
      <c r="H400">
        <v>0</v>
      </c>
      <c r="I400">
        <v>0</v>
      </c>
      <c r="J400">
        <v>0</v>
      </c>
      <c r="K400">
        <v>0</v>
      </c>
      <c r="L400">
        <v>0</v>
      </c>
      <c r="M400">
        <v>0</v>
      </c>
      <c r="N400">
        <v>0</v>
      </c>
      <c r="O400">
        <v>0</v>
      </c>
    </row>
    <row r="401" spans="2:15" x14ac:dyDescent="0.25">
      <c r="B401">
        <v>0</v>
      </c>
      <c r="C401">
        <v>0</v>
      </c>
      <c r="D401">
        <v>0</v>
      </c>
      <c r="E401">
        <v>0</v>
      </c>
      <c r="F401">
        <v>0</v>
      </c>
      <c r="G401">
        <v>0</v>
      </c>
      <c r="H401">
        <v>0</v>
      </c>
      <c r="I401">
        <v>0</v>
      </c>
      <c r="J401">
        <v>0</v>
      </c>
      <c r="K401">
        <v>0</v>
      </c>
      <c r="L401">
        <v>0</v>
      </c>
      <c r="M401">
        <v>0</v>
      </c>
      <c r="N401">
        <v>0</v>
      </c>
      <c r="O401">
        <v>0</v>
      </c>
    </row>
    <row r="402" spans="2:15" x14ac:dyDescent="0.25">
      <c r="B402">
        <v>0</v>
      </c>
      <c r="C402">
        <v>0</v>
      </c>
      <c r="D402">
        <v>0</v>
      </c>
      <c r="E402">
        <v>0</v>
      </c>
      <c r="F402">
        <v>0</v>
      </c>
      <c r="G402">
        <v>0</v>
      </c>
      <c r="H402">
        <v>0</v>
      </c>
      <c r="I402">
        <v>0</v>
      </c>
      <c r="J402">
        <v>0</v>
      </c>
      <c r="K402">
        <v>0</v>
      </c>
      <c r="L402">
        <v>0</v>
      </c>
      <c r="M402">
        <v>0</v>
      </c>
      <c r="N402">
        <v>0</v>
      </c>
      <c r="O402">
        <v>0</v>
      </c>
    </row>
    <row r="405" spans="2:15" x14ac:dyDescent="0.25">
      <c r="B405" t="s">
        <v>43</v>
      </c>
    </row>
    <row r="406" spans="2:15" x14ac:dyDescent="0.25">
      <c r="B406" t="s">
        <v>28</v>
      </c>
    </row>
    <row r="407" spans="2:15" x14ac:dyDescent="0.25">
      <c r="B407" t="s">
        <v>44</v>
      </c>
    </row>
    <row r="409" spans="2:15" x14ac:dyDescent="0.25">
      <c r="C409" t="s">
        <v>79</v>
      </c>
      <c r="D409" t="s">
        <v>80</v>
      </c>
    </row>
    <row r="410" spans="2:15" x14ac:dyDescent="0.25">
      <c r="C410" t="s">
        <v>81</v>
      </c>
      <c r="D410" t="s">
        <v>82</v>
      </c>
    </row>
    <row r="411" spans="2:15" x14ac:dyDescent="0.25">
      <c r="D411" t="s">
        <v>83</v>
      </c>
    </row>
    <row r="412" spans="2:15" x14ac:dyDescent="0.25">
      <c r="D412" t="s">
        <v>84</v>
      </c>
    </row>
    <row r="413" spans="2:15" x14ac:dyDescent="0.25">
      <c r="D413" t="s">
        <v>85</v>
      </c>
    </row>
  </sheetData>
  <pageMargins left="0.7" right="0.7" top="0.78740157499999996" bottom="0.78740157499999996" header="0.3" footer="0.3"/>
  <customProperties>
    <customPr name="_pios_id" r:id="rId1"/>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Deckblatt</vt:lpstr>
      <vt:lpstr>User information</vt:lpstr>
      <vt:lpstr>Interface</vt:lpstr>
      <vt:lpstr>Formeln</vt:lpstr>
      <vt:lpstr>Datengrundlage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2025-03-24T14:23:46Z</dcterms:modified>
</cp:coreProperties>
</file>